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717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<sst xmlns="http://schemas.openxmlformats.org/spreadsheetml/2006/main" count="728" uniqueCount="727">
  <si>
    <t xml:space="preserve">     Personal appearance workers:</t>
  </si>
  <si>
    <t xml:space="preserve">     Transportation, tourism, and lodging attendants:</t>
  </si>
  <si>
    <t xml:space="preserve">     Child care workers</t>
  </si>
  <si>
    <t xml:space="preserve">     Supervisors and other personal care and service workers, except child care workers:</t>
  </si>
  <si>
    <t>Miscellaneous material moving workers:</t>
  </si>
  <si>
    <t>Cutting, punching, &amp; press machine setters, operators, &amp; tenders, metal &amp; plastic</t>
  </si>
  <si>
    <t xml:space="preserve">   1. the categories and groupings of categories in this table are shown in the order provided on most Census Bureau publications and files, NOT in numerical order;</t>
  </si>
  <si>
    <t xml:space="preserve">     Operations specialties managers, except financial managers:</t>
  </si>
  <si>
    <t xml:space="preserve">   Management occupations:</t>
  </si>
  <si>
    <t xml:space="preserve">    Management occupations, except farmers &amp; farm managers:</t>
  </si>
  <si>
    <t xml:space="preserve">     Top executives:</t>
  </si>
  <si>
    <t xml:space="preserve">     Advertising, marketing, promotions, public relations, and sales managers:</t>
  </si>
  <si>
    <t xml:space="preserve">     Financial managers</t>
  </si>
  <si>
    <t xml:space="preserve">     Other management occupations, except farmers and farm managers:</t>
  </si>
  <si>
    <t xml:space="preserve">    Farmers and farm managers:</t>
  </si>
  <si>
    <t xml:space="preserve">   Business and financial operations occupations:</t>
  </si>
  <si>
    <t xml:space="preserve">    Business operations specialists:</t>
  </si>
  <si>
    <t xml:space="preserve">    Financial specialists:</t>
  </si>
  <si>
    <t xml:space="preserve">     Accountants and auditors</t>
  </si>
  <si>
    <t xml:space="preserve">     Other financial specialists:</t>
  </si>
  <si>
    <t xml:space="preserve">     Computer specialists:</t>
  </si>
  <si>
    <t xml:space="preserve">     Mathematical science occupations:</t>
  </si>
  <si>
    <t xml:space="preserve">   Computer and mathematical occupations:</t>
  </si>
  <si>
    <t xml:space="preserve">   Architecture and engineering occupations:</t>
  </si>
  <si>
    <t xml:space="preserve">    Architects, surveyors, cartographers, and engineers:</t>
  </si>
  <si>
    <t xml:space="preserve">     Architects, surveyors, and cartographers:</t>
  </si>
  <si>
    <t xml:space="preserve">     Engineers:</t>
  </si>
  <si>
    <t xml:space="preserve">    Drafters, engineering, and mapping technicians:</t>
  </si>
  <si>
    <t xml:space="preserve">   Life, physical, and social science occupations:</t>
  </si>
  <si>
    <t xml:space="preserve">     Life and physical scientists:</t>
  </si>
  <si>
    <t xml:space="preserve">     Social scientists and related workers:</t>
  </si>
  <si>
    <t xml:space="preserve">     Life, physical, and social science technicians:</t>
  </si>
  <si>
    <t xml:space="preserve">   Community and social services occupations:</t>
  </si>
  <si>
    <t xml:space="preserve">     Counselors, social workers, and other community and social service specialists:</t>
  </si>
  <si>
    <t xml:space="preserve">     Religious workers:</t>
  </si>
  <si>
    <t xml:space="preserve">   Legal occupations:</t>
  </si>
  <si>
    <t xml:space="preserve">     Lawyers</t>
  </si>
  <si>
    <t xml:space="preserve">     Judges, magistrates, and other judicial workers</t>
  </si>
  <si>
    <t xml:space="preserve">     Legal support workers:</t>
  </si>
  <si>
    <t xml:space="preserve">   Education, training, and library occupations:</t>
  </si>
  <si>
    <t xml:space="preserve">    Postsecondary teachers</t>
  </si>
  <si>
    <t xml:space="preserve">    Teachers, primary, secondary, and special education:</t>
  </si>
  <si>
    <t xml:space="preserve">     Teachers, preschool, kindergarten, elementary, and middle school:</t>
  </si>
  <si>
    <t xml:space="preserve">     Secondary school teachers</t>
  </si>
  <si>
    <t xml:space="preserve">     Special education teachers</t>
  </si>
  <si>
    <t xml:space="preserve">    Librarians, curators, and archivists:</t>
  </si>
  <si>
    <t xml:space="preserve">     Other teachers, instructors, education, training, and library occupations:</t>
  </si>
  <si>
    <t xml:space="preserve">   Arts, design, entertainment, sports, and media occupations:</t>
  </si>
  <si>
    <t xml:space="preserve">     Art and design workers:</t>
  </si>
  <si>
    <t xml:space="preserve">     Entertainers and performers, sports, and related workers:</t>
  </si>
  <si>
    <t xml:space="preserve">     Media and communications workers:</t>
  </si>
  <si>
    <t xml:space="preserve">   Healthcare practitioners and technical occupations:</t>
  </si>
  <si>
    <t xml:space="preserve">    Health diagnosing and treating practitioners and technical occupations:</t>
  </si>
  <si>
    <t xml:space="preserve">     Physicians and surgeons</t>
  </si>
  <si>
    <t xml:space="preserve">     Registered nurses</t>
  </si>
  <si>
    <t xml:space="preserve">     Therapists:</t>
  </si>
  <si>
    <t xml:space="preserve">     Other health diagnosing and treating practitioners and technical occupations:</t>
  </si>
  <si>
    <t xml:space="preserve">    Health technologists and technicians:</t>
  </si>
  <si>
    <t xml:space="preserve">     Carpenters</t>
  </si>
  <si>
    <t xml:space="preserve">     Construction laborers</t>
  </si>
  <si>
    <t xml:space="preserve">     Electricians</t>
  </si>
  <si>
    <t xml:space="preserve">     Painters and paperhangers:</t>
  </si>
  <si>
    <t xml:space="preserve">     Pipelayers, plumbers, pipefitters, and steamfitters</t>
  </si>
  <si>
    <t xml:space="preserve">     Construction trades workers except carpenters, electricians, painters, plumbers, and construction laborers:</t>
  </si>
  <si>
    <t xml:space="preserve">     Bus drivers</t>
  </si>
  <si>
    <t xml:space="preserve">     Driver/sales workers and truck drivers</t>
  </si>
  <si>
    <t xml:space="preserve">     Motor vehicle operators, except bus and truck drivers:</t>
  </si>
  <si>
    <t xml:space="preserve">     Rail and water transportation workers:</t>
  </si>
  <si>
    <t xml:space="preserve">     Other transportation occupations:</t>
  </si>
  <si>
    <t xml:space="preserve">     Laborers and material movers, hand:</t>
  </si>
  <si>
    <t xml:space="preserve">     Other material moving workers, except laborers:</t>
  </si>
  <si>
    <t xml:space="preserve">  Mathematicians</t>
  </si>
  <si>
    <t xml:space="preserve">  Statisticians</t>
  </si>
  <si>
    <t xml:space="preserve">    Customer service representatives</t>
  </si>
  <si>
    <t xml:space="preserve">  Miscellaneous mathematical science occupations</t>
  </si>
  <si>
    <t>Bill and account collectors</t>
  </si>
  <si>
    <t>Sales engineers</t>
  </si>
  <si>
    <t>Parts salespersons</t>
  </si>
  <si>
    <t>Counter and rental clerks</t>
  </si>
  <si>
    <t>Counter attendants, cafeteria, food concession, and coffee shop</t>
  </si>
  <si>
    <t>Gaming cage workers</t>
  </si>
  <si>
    <t>Food servers, nonrestaurant</t>
  </si>
  <si>
    <t>Models, demonstrators, and product promoters</t>
  </si>
  <si>
    <t>Computer operators</t>
  </si>
  <si>
    <t>Office machine operators, except computer</t>
  </si>
  <si>
    <t>Word processors and typists</t>
  </si>
  <si>
    <t>Credit authorizers, checkers, and clerks</t>
  </si>
  <si>
    <t>Interviewers, except eligibility and loan</t>
  </si>
  <si>
    <t>New accounts clerks</t>
  </si>
  <si>
    <t>Hotel, motel, and resort desk clerks</t>
  </si>
  <si>
    <t>Reservation and transportation ticket agents and travel clerks</t>
  </si>
  <si>
    <t>Travel agents</t>
  </si>
  <si>
    <t>Receptionists and information clerks</t>
  </si>
  <si>
    <t>Loan interviewers and clerks</t>
  </si>
  <si>
    <t>Weighers, measurers, checkers, and samplers, recordkeeping</t>
  </si>
  <si>
    <t>Office clerks, general</t>
  </si>
  <si>
    <t>Stock clerks and order fillers</t>
  </si>
  <si>
    <t>Human resources assistants, except payroll and timekeeping</t>
  </si>
  <si>
    <t>Insurance claims and policy processing clerks</t>
  </si>
  <si>
    <t>Library assistants, clerical</t>
  </si>
  <si>
    <t>File Clerks</t>
  </si>
  <si>
    <t>Billing and posting clerks and machine operators</t>
  </si>
  <si>
    <t>Brokerage clerks</t>
  </si>
  <si>
    <t>Information and record clerks, all other</t>
  </si>
  <si>
    <t>Proofreaders and copy markers</t>
  </si>
  <si>
    <t>Payroll and timekeeping clerks</t>
  </si>
  <si>
    <t>Mail clerks and mail machine operators, except postal service</t>
  </si>
  <si>
    <t>Switchboard operators, including answering service</t>
  </si>
  <si>
    <t>Telephone operators</t>
  </si>
  <si>
    <t>Locomotive engineers and operators</t>
  </si>
  <si>
    <t>Postal service clerks</t>
  </si>
  <si>
    <t>Postal service mail carriers</t>
  </si>
  <si>
    <t>Postal service mail sorters, processors, and processing machine operators</t>
  </si>
  <si>
    <t>Couriers and messengers</t>
  </si>
  <si>
    <t>Production, planning, and expediting clerks</t>
  </si>
  <si>
    <t>Cargo and freight agents</t>
  </si>
  <si>
    <t>Shipping, receiving, and traffic clerks</t>
  </si>
  <si>
    <t>Food preparation workers</t>
  </si>
  <si>
    <t>Procurement clerks</t>
  </si>
  <si>
    <t>Meter readers, utilities</t>
  </si>
  <si>
    <t>Tellers</t>
  </si>
  <si>
    <t>Data entry keyers</t>
  </si>
  <si>
    <t>Statistical assistants</t>
  </si>
  <si>
    <t>Court, municipal, and license clerks</t>
  </si>
  <si>
    <t>Packers and packagers, hand</t>
  </si>
  <si>
    <t>Laundry and dry-cleaning workers</t>
  </si>
  <si>
    <t>Cooks</t>
  </si>
  <si>
    <t>First-line supervisors/managers of housekeeping and janitorial workers</t>
  </si>
  <si>
    <t>Maids and housekeeping cleaners</t>
  </si>
  <si>
    <t>First-line supervisors/managers of personal service workers</t>
  </si>
  <si>
    <t>Janitors and building cleaners</t>
  </si>
  <si>
    <t>Personal and home care aides</t>
  </si>
  <si>
    <t>Fire fighters</t>
  </si>
  <si>
    <t>Fire inspectors</t>
  </si>
  <si>
    <t>Bailiffs, correctional officers, and jailers</t>
  </si>
  <si>
    <t>Security guards and gaming surveillance officers</t>
  </si>
  <si>
    <t>Crossing guards</t>
  </si>
  <si>
    <t>Miscellaneous entertainment attendants and related workers</t>
  </si>
  <si>
    <t>Hosts and hostesses, restaurant, lounge, and coffee shop</t>
  </si>
  <si>
    <t>Bartenders</t>
  </si>
  <si>
    <t>Combined food preparation and serving workers, including fast food</t>
  </si>
  <si>
    <t>Butchers and other meat, poultry, and fish processing workers</t>
  </si>
  <si>
    <t>Dishwashers</t>
  </si>
  <si>
    <t>Dental assistants</t>
  </si>
  <si>
    <t>Occupational therapist assistants and aides</t>
  </si>
  <si>
    <t>Baggage porters, bellhops, and concierges</t>
  </si>
  <si>
    <t>Industrial and refractory machinery mechanics</t>
  </si>
  <si>
    <t>Cleaners of vehicles and equipment</t>
  </si>
  <si>
    <t>Laborers and freight, stock, and material movers, hand</t>
  </si>
  <si>
    <t>Pest control workers</t>
  </si>
  <si>
    <t>Ushers, lobby attendants, and ticket takers</t>
  </si>
  <si>
    <t>Barbers</t>
  </si>
  <si>
    <t>Hairdressers, hairstylists, and cosmetologists</t>
  </si>
  <si>
    <t>Miscellaneous personal appearance workers</t>
  </si>
  <si>
    <t>Gaming services workers</t>
  </si>
  <si>
    <t>Tour and travel guides</t>
  </si>
  <si>
    <t>Transportation attendants</t>
  </si>
  <si>
    <t>Residential advisors</t>
  </si>
  <si>
    <t>Massage therapists</t>
  </si>
  <si>
    <t>Funeral service workers</t>
  </si>
  <si>
    <t>021</t>
  </si>
  <si>
    <t>Farmers and ranchers</t>
  </si>
  <si>
    <t>Grounds maintenance workers</t>
  </si>
  <si>
    <t>First-line supervisors/managers of farming, fishing, and forestry workers</t>
  </si>
  <si>
    <t>Forest and conservation workers</t>
  </si>
  <si>
    <t>Woodworking machine setters, operators, and tenders, except sawing</t>
  </si>
  <si>
    <t>Logging workers</t>
  </si>
  <si>
    <t>Ship and boat captains and operators</t>
  </si>
  <si>
    <t>Sailors and marine oilers</t>
  </si>
  <si>
    <t>Dredge, excavating, and loading machine operators</t>
  </si>
  <si>
    <t>Electronic equipment installers and repairers, motor vehicles</t>
  </si>
  <si>
    <t>Automotive service technicians and mechanics</t>
  </si>
  <si>
    <t>Bus and truck mechanics and diesel engine specialists</t>
  </si>
  <si>
    <t>Heavy vehicle and mobile equipment service technicians and mechanics</t>
  </si>
  <si>
    <t>Aircraft mechanics and service technicians</t>
  </si>
  <si>
    <t>Small engine mechanics</t>
  </si>
  <si>
    <t>Automotive body and related repairers</t>
  </si>
  <si>
    <t>Automotive glass installers and repairers</t>
  </si>
  <si>
    <t>Millwrights</t>
  </si>
  <si>
    <t>Textile knitting and weaving machine setters, operators, and tenders</t>
  </si>
  <si>
    <t>Maintenance workers, machinery</t>
  </si>
  <si>
    <t>Computer, automated teller, and office machine repairers</t>
  </si>
  <si>
    <t>Radio and telecommunications equipment installers and repairers</t>
  </si>
  <si>
    <t>Avionics technicians</t>
  </si>
  <si>
    <t>Electronic home entertainment equipment installers and repairers</t>
  </si>
  <si>
    <t>Security and fire alarm systems installers</t>
  </si>
  <si>
    <t>Telecommunications line installers and repairers</t>
  </si>
  <si>
    <t>Electric motor, power tool, and related repairers</t>
  </si>
  <si>
    <t>Heating, air conditioning, and refrigeration mechanics and installers</t>
  </si>
  <si>
    <t>Home appliance repairers</t>
  </si>
  <si>
    <t>Electrical power-line installers and repairers</t>
  </si>
  <si>
    <t>Locksmiths and safe repairers</t>
  </si>
  <si>
    <t>Control and valve installers and repairers</t>
  </si>
  <si>
    <t>Elevator installers and repairers</t>
  </si>
  <si>
    <t>Explosives workers, ordnance handling experts, and blasters</t>
  </si>
  <si>
    <t>Miscellaneous vehicle and mobile equipment mechanics, installers, and repairers</t>
  </si>
  <si>
    <t>Maintenance and repair workers, general</t>
  </si>
  <si>
    <t>Coin, vending, and amusement machine servicers and repairers</t>
  </si>
  <si>
    <t>Manufactured building and mobile home installers</t>
  </si>
  <si>
    <t>Riggers</t>
  </si>
  <si>
    <t>Tool and die makers</t>
  </si>
  <si>
    <t>Tool grinders, filers, and sharpeners</t>
  </si>
  <si>
    <t>Bookbinders and bindery workers</t>
  </si>
  <si>
    <t>Shoe and leather workers and repairers</t>
  </si>
  <si>
    <t>Furniture finishers</t>
  </si>
  <si>
    <t>Brickmasons, blockmasons, and stonemasons</t>
  </si>
  <si>
    <t>Carpet, floor, and tile installers and finishers</t>
  </si>
  <si>
    <t>Drywall installers, ceiling tile installers, and tapers</t>
  </si>
  <si>
    <t>Helpers, construction trades</t>
  </si>
  <si>
    <t>Painters, construction and maintenance</t>
  </si>
  <si>
    <t>Paperhangers</t>
  </si>
  <si>
    <t>Plasterers and stucco masons</t>
  </si>
  <si>
    <t>Cement masons, concrete finishers, and terrazzo workers</t>
  </si>
  <si>
    <t>Glaziers</t>
  </si>
  <si>
    <t>Insulation workers</t>
  </si>
  <si>
    <t>Hazardous materials removal workers</t>
  </si>
  <si>
    <t>Paving, surfacing, and tamping equipment operators</t>
  </si>
  <si>
    <t>Highway maintenance workers</t>
  </si>
  <si>
    <t>Roofers</t>
  </si>
  <si>
    <t>Sheet metal workers</t>
  </si>
  <si>
    <t>Structural metal fabricators and fitters</t>
  </si>
  <si>
    <t>Lay-out workers, metal and plastic</t>
  </si>
  <si>
    <t>Earth drillers, except oil and gas</t>
  </si>
  <si>
    <t>Fence erectors</t>
  </si>
  <si>
    <t>Rail-track laying and maintenance equipment operators</t>
  </si>
  <si>
    <t>Miscellaneous construction and related workers</t>
  </si>
  <si>
    <t>Mining machine operators</t>
  </si>
  <si>
    <t>Textile bleaching and dyeing machine operators and tenders</t>
  </si>
  <si>
    <t>Aircraft structure, surfaces, rigging, and systems assemblers</t>
  </si>
  <si>
    <t>Engine and other machine assemblers</t>
  </si>
  <si>
    <t>Machinists</t>
  </si>
  <si>
    <t>Cabinetmakers and bench carpenters</t>
  </si>
  <si>
    <t>Boilermakers</t>
  </si>
  <si>
    <t>Model makers and patternmakers, metal and plastic</t>
  </si>
  <si>
    <t>Etchers and engravers</t>
  </si>
  <si>
    <t>Grinding, lapping, polishing, and buffing machine tool setters, operators, and tenders, metal and plastic</t>
  </si>
  <si>
    <t>Molders and molding machine setters, operators, and tenders, metal and plastic</t>
  </si>
  <si>
    <t>Molders, shapers, and casters, except metal and plastic</t>
  </si>
  <si>
    <t>Tailors, dressmakers, and sewers</t>
  </si>
  <si>
    <t>Upholsterers</t>
  </si>
  <si>
    <t>Textile cutting machine setters, operators, and tenders</t>
  </si>
  <si>
    <t>Cutting workers</t>
  </si>
  <si>
    <t>Opticians, dispensing</t>
  </si>
  <si>
    <t>Electrical, electronics, and electromechanical assemblers</t>
  </si>
  <si>
    <t>Crushing, grinding, polishing, mixing, and blending workers</t>
  </si>
  <si>
    <t>Photographic process workers and processing machine operators</t>
  </si>
  <si>
    <t>Food batchmakers</t>
  </si>
  <si>
    <t>Power plant operators, distributors, and dispatchers</t>
  </si>
  <si>
    <t>Water and liquid waste treatment plant and system operators</t>
  </si>
  <si>
    <t>Miscellaneous plant and system operators</t>
  </si>
  <si>
    <t>Stationary engineers and boiler operators</t>
  </si>
  <si>
    <t>Pumping station operators</t>
  </si>
  <si>
    <t>Lathe and turning machine tool setters, operators, and tenders, metal and plastic</t>
  </si>
  <si>
    <t>Rolling machine setters, operators, and tenders, metal and plastic</t>
  </si>
  <si>
    <t>Extruding, forming, pressing, and compacting machine setters, operators, and tenders</t>
  </si>
  <si>
    <t xml:space="preserve">Drilling and boring machine tool setters, operators, and tenders, metal and plastic </t>
  </si>
  <si>
    <t>Forging machine setters, operators, and tenders, metal and plastic</t>
  </si>
  <si>
    <t>Extruding and drawing machine setters, operators, and tenders, metal and plastic</t>
  </si>
  <si>
    <t>Plating and coating machine setters, operators, and tenders, metal and plastic</t>
  </si>
  <si>
    <t>Metal furnace and kiln operators and tenders</t>
  </si>
  <si>
    <t>Heat treating equipment setters, operators, and tenders, metal and plastic</t>
  </si>
  <si>
    <t>Cleaning, washing, and metal pickling equipment operators and tenders</t>
  </si>
  <si>
    <t>Sawing machine setters, operators, and tenders, wood</t>
  </si>
  <si>
    <t>Cementing and gluing machine operators and tenders</t>
  </si>
  <si>
    <t>Job printers</t>
  </si>
  <si>
    <t>Printing machine operators</t>
  </si>
  <si>
    <t>Textile winding, twisting, and drawing out machine setters, operators, and tenders</t>
  </si>
  <si>
    <t>Paper goods machine setters, operators, and tenders</t>
  </si>
  <si>
    <t>Sewing machine operators</t>
  </si>
  <si>
    <t>Shoe machine operators and tenders</t>
  </si>
  <si>
    <t>Pressers, textile, garment, and related materials</t>
  </si>
  <si>
    <t>Packaging and filling machine operators and tenders</t>
  </si>
  <si>
    <t>Chemical processing machine setters, operators, and tenders</t>
  </si>
  <si>
    <t>Furnace, kiln, oven, drier, and kettle operators and tenders</t>
  </si>
  <si>
    <t>Food and tobacco roasting, baking, and drying machine operators and tenders</t>
  </si>
  <si>
    <t>Food cooking machine operators and tenders</t>
  </si>
  <si>
    <t>Machine feeders and offbearers</t>
  </si>
  <si>
    <t>Motion picture projectionists</t>
  </si>
  <si>
    <t>Tire builders</t>
  </si>
  <si>
    <t>Helpers--production workers</t>
  </si>
  <si>
    <t>Welding, soldering, and brazing workers</t>
  </si>
  <si>
    <t>Taxi drivers and chauffeurs</t>
  </si>
  <si>
    <t>Parking lot attendants</t>
  </si>
  <si>
    <t>Railroad conductors and yardmasters</t>
  </si>
  <si>
    <t>Subway, streetcar, and other rail transportation workers</t>
  </si>
  <si>
    <t>Railroad brake, signal, and switch operators</t>
  </si>
  <si>
    <t>Hoist and winch operators</t>
  </si>
  <si>
    <t>Crane and tower operators</t>
  </si>
  <si>
    <t>Industrial truck and tractor operators</t>
  </si>
  <si>
    <t xml:space="preserve">Helpers--installation, maintenance, and repair workers </t>
  </si>
  <si>
    <t>Refuse and recyclable material collectors</t>
  </si>
  <si>
    <t>Service station attendants</t>
  </si>
  <si>
    <t>Septic tank servicers and sewer pipe cleaners</t>
  </si>
  <si>
    <t>1990 Data Redistributed to 2000</t>
  </si>
  <si>
    <t>Census 2000</t>
  </si>
  <si>
    <t>Percent Change, 1990-2000</t>
  </si>
  <si>
    <t>Census 2000 Codes and Categories</t>
  </si>
  <si>
    <t>Number</t>
  </si>
  <si>
    <t>Total Civilian Labor Force</t>
  </si>
  <si>
    <t>Management, professional, &amp; related occupations:</t>
  </si>
  <si>
    <t xml:space="preserve">  Management, business, and financial operations occupations:</t>
  </si>
  <si>
    <t>Unemployed, not classified by occupation</t>
  </si>
  <si>
    <t>003</t>
  </si>
  <si>
    <t>Legislators</t>
  </si>
  <si>
    <t>001</t>
  </si>
  <si>
    <t>Chief executives</t>
  </si>
  <si>
    <t>043</t>
  </si>
  <si>
    <t>Managers, all other</t>
  </si>
  <si>
    <t>002</t>
  </si>
  <si>
    <t>General and operations managers</t>
  </si>
  <si>
    <t>010</t>
  </si>
  <si>
    <t>Administrative services managers</t>
  </si>
  <si>
    <t>011</t>
  </si>
  <si>
    <t>Computer and information systems managers</t>
  </si>
  <si>
    <t>012</t>
  </si>
  <si>
    <t>013</t>
  </si>
  <si>
    <t>Human resources managers</t>
  </si>
  <si>
    <t>015</t>
  </si>
  <si>
    <t>Purchasing managers</t>
  </si>
  <si>
    <t>016</t>
  </si>
  <si>
    <t>Transportation, storage, and distribution managers</t>
  </si>
  <si>
    <t>022</t>
  </si>
  <si>
    <t>Construction managers</t>
  </si>
  <si>
    <t>023</t>
  </si>
  <si>
    <t>Education administrators</t>
  </si>
  <si>
    <t>030</t>
  </si>
  <si>
    <t>Engineering managers</t>
  </si>
  <si>
    <t>036</t>
  </si>
  <si>
    <t>Natural sciences managers</t>
  </si>
  <si>
    <t>041</t>
  </si>
  <si>
    <t>Property, real estate, and community association managers</t>
  </si>
  <si>
    <t>042</t>
  </si>
  <si>
    <t>Social and community service managers</t>
  </si>
  <si>
    <t>054</t>
  </si>
  <si>
    <t>Claims adjusters, appraisers, examiners, and investigators</t>
  </si>
  <si>
    <t>062</t>
  </si>
  <si>
    <t>Human resources, training, and labor relations specialists</t>
  </si>
  <si>
    <t>081</t>
  </si>
  <si>
    <t>Appraisers and assessors of real estate</t>
  </si>
  <si>
    <t>084</t>
  </si>
  <si>
    <t>Financial analysts</t>
  </si>
  <si>
    <t>093</t>
  </si>
  <si>
    <t>Tax examiners, collectors, and revenue agents</t>
  </si>
  <si>
    <t>Operations research analysts</t>
  </si>
  <si>
    <t>Conservation scientists and foresters</t>
  </si>
  <si>
    <t>Miscellaneous community and social service specialists</t>
  </si>
  <si>
    <t>Miscellaneous legal support workers</t>
  </si>
  <si>
    <t>Other healthcare practitioners and technical occupations</t>
  </si>
  <si>
    <t>Detectives and criminal investigators</t>
  </si>
  <si>
    <t>Lifeguards and other protective service workers</t>
  </si>
  <si>
    <t>Eligibility interviewers, government programs</t>
  </si>
  <si>
    <t>056</t>
  </si>
  <si>
    <t>073</t>
  </si>
  <si>
    <t>Other business operations specialists</t>
  </si>
  <si>
    <t>First-line supervisors/managers of correctional officers</t>
  </si>
  <si>
    <t>First-line supervisors/managers of police and detectives</t>
  </si>
  <si>
    <t>First-line supervisors/managers of fire fighting and prevention workers</t>
  </si>
  <si>
    <t>Supervisors, protective service workers, all other</t>
  </si>
  <si>
    <t>004</t>
  </si>
  <si>
    <t>Advertising and promotions managers</t>
  </si>
  <si>
    <t>005</t>
  </si>
  <si>
    <t>Marketing and sales managers</t>
  </si>
  <si>
    <t>006</t>
  </si>
  <si>
    <t>Public relations managers</t>
  </si>
  <si>
    <t>First-line supervisors/managers of non-retail sales workers</t>
  </si>
  <si>
    <t>034</t>
  </si>
  <si>
    <t>Lodging managers</t>
  </si>
  <si>
    <t>095</t>
  </si>
  <si>
    <t>Financial specialists, all other</t>
  </si>
  <si>
    <t>035</t>
  </si>
  <si>
    <t>Medical and health services managers</t>
  </si>
  <si>
    <t>040</t>
  </si>
  <si>
    <t>Postmasters and mail superintendents</t>
  </si>
  <si>
    <t>031</t>
  </si>
  <si>
    <t>Food service managers</t>
  </si>
  <si>
    <t>033</t>
  </si>
  <si>
    <t>Gaming managers</t>
  </si>
  <si>
    <t>072</t>
  </si>
  <si>
    <t>Meeting and convention planners</t>
  </si>
  <si>
    <t>Chefs and head cooks</t>
  </si>
  <si>
    <t>First-line supervisors/managers of food preparation and serving workers</t>
  </si>
  <si>
    <t>Real estate brokers and sales agents</t>
  </si>
  <si>
    <t>032</t>
  </si>
  <si>
    <t>Funeral directors</t>
  </si>
  <si>
    <t>Social workers</t>
  </si>
  <si>
    <t>Producers and directors</t>
  </si>
  <si>
    <t>Recreation and fitness workers</t>
  </si>
  <si>
    <t>014</t>
  </si>
  <si>
    <t>Industrial production managers</t>
  </si>
  <si>
    <t>050</t>
  </si>
  <si>
    <t>Agents and business managers of artists, performers, and athletes</t>
  </si>
  <si>
    <t>060</t>
  </si>
  <si>
    <t>Cost estimators</t>
  </si>
  <si>
    <t>Computer programmers</t>
  </si>
  <si>
    <t>Network and computer systems administrators</t>
  </si>
  <si>
    <t>Surveyors, cartographers, and photogrammetrists</t>
  </si>
  <si>
    <t>Archivists, curators, and museum technicians</t>
  </si>
  <si>
    <t>Designers</t>
  </si>
  <si>
    <t>First-line supervisors/managers of gaming workers</t>
  </si>
  <si>
    <t>First-line supervisors/managers of retail sales workers</t>
  </si>
  <si>
    <t>First-line supervisors/managers of office and administrative support workers</t>
  </si>
  <si>
    <t>First-line supervisors/managers of mechanics, installers, and repairers</t>
  </si>
  <si>
    <t>Air traffic controllers and airfield operations specialists</t>
  </si>
  <si>
    <t>080</t>
  </si>
  <si>
    <t>090</t>
  </si>
  <si>
    <t>Financial examiners</t>
  </si>
  <si>
    <t>086</t>
  </si>
  <si>
    <t>Insurance underwriters</t>
  </si>
  <si>
    <t>082</t>
  </si>
  <si>
    <t>Budget analysts</t>
  </si>
  <si>
    <t>083</t>
  </si>
  <si>
    <t>Credit analysts</t>
  </si>
  <si>
    <t>085</t>
  </si>
  <si>
    <t>Personal financial advisors</t>
  </si>
  <si>
    <t>091</t>
  </si>
  <si>
    <t>Loan counselors and officers</t>
  </si>
  <si>
    <t>094</t>
  </si>
  <si>
    <t xml:space="preserve">  Conveyor operators and tenders</t>
  </si>
  <si>
    <t xml:space="preserve">  Shuttle car operators</t>
  </si>
  <si>
    <t xml:space="preserve">  Tank car, truck, and ship loaders</t>
  </si>
  <si>
    <t xml:space="preserve">  Material moving workers, all other</t>
  </si>
  <si>
    <t xml:space="preserve">    Material moving workers:</t>
  </si>
  <si>
    <t>Tax preparers</t>
  </si>
  <si>
    <t>Securities, commodities, and financial services sales agents</t>
  </si>
  <si>
    <t>071</t>
  </si>
  <si>
    <t>Management analysts</t>
  </si>
  <si>
    <t>051</t>
  </si>
  <si>
    <t>Purchasing agents and buyers, farm products</t>
  </si>
  <si>
    <t>Sales representatives, wholesale and manufacturing</t>
  </si>
  <si>
    <t>052</t>
  </si>
  <si>
    <t>Wholesale and retail buyers, except farm products</t>
  </si>
  <si>
    <t>053</t>
  </si>
  <si>
    <t>Purchasing agents, except wholesale, retail, and farm products</t>
  </si>
  <si>
    <t>Construction and building inspectors</t>
  </si>
  <si>
    <t>Computer software engineers</t>
  </si>
  <si>
    <t>Animal control workers</t>
  </si>
  <si>
    <t>Private detectives and investigators</t>
  </si>
  <si>
    <t>Agricultural inspectors</t>
  </si>
  <si>
    <t>Graders and sorters, agricultural products</t>
  </si>
  <si>
    <t>Inspectors, testers, sorters, samplers, and weighers</t>
  </si>
  <si>
    <t>Transportation inspectors</t>
  </si>
  <si>
    <t>Architects, except naval</t>
  </si>
  <si>
    <t>Aerospace engineers</t>
  </si>
  <si>
    <t>Materials engineers</t>
  </si>
  <si>
    <t>Industrial engineers, including health and safety</t>
  </si>
  <si>
    <t>Geological and petroleum technicians</t>
  </si>
  <si>
    <t>Chemical engineers</t>
  </si>
  <si>
    <t>Environmental engineers</t>
  </si>
  <si>
    <t>Nuclear engineers</t>
  </si>
  <si>
    <t>Civil engineers</t>
  </si>
  <si>
    <t>Network systems and data communications analysts</t>
  </si>
  <si>
    <t>Computer hardware engineers</t>
  </si>
  <si>
    <t>Electrical and electronic engineers</t>
  </si>
  <si>
    <t>Mechanical engineers</t>
  </si>
  <si>
    <t>Marine engineers and naval architects</t>
  </si>
  <si>
    <t>Ship engineers</t>
  </si>
  <si>
    <t>Engineering technicians, except drafters</t>
  </si>
  <si>
    <t>Computer scientists and systems analysts</t>
  </si>
  <si>
    <t>Computer support specialists</t>
  </si>
  <si>
    <t>Database administrators</t>
  </si>
  <si>
    <t>070</t>
  </si>
  <si>
    <t>Logisticians</t>
  </si>
  <si>
    <t>Actuaries</t>
  </si>
  <si>
    <t>Medical scientists</t>
  </si>
  <si>
    <t>Astronomers and physicists</t>
  </si>
  <si>
    <t>Chemists and materials scientists</t>
  </si>
  <si>
    <t>Atmospheric and space scientists</t>
  </si>
  <si>
    <t>Environmental scientists and geoscientists</t>
  </si>
  <si>
    <t>Physical scientists, all other</t>
  </si>
  <si>
    <t>020</t>
  </si>
  <si>
    <t>Farm, ranch, and other agricultural managers</t>
  </si>
  <si>
    <t>Agricultural and food scientists</t>
  </si>
  <si>
    <t>Biological scientists</t>
  </si>
  <si>
    <t>Miscellaneous health technologists and technicians</t>
  </si>
  <si>
    <t>Dentists</t>
  </si>
  <si>
    <t>Veterinarians</t>
  </si>
  <si>
    <t>Optometrists</t>
  </si>
  <si>
    <t>Podiatrists</t>
  </si>
  <si>
    <t>Chiropractors</t>
  </si>
  <si>
    <t>Health diagnosing and treating practitioners, all other</t>
  </si>
  <si>
    <t>Pharmacists</t>
  </si>
  <si>
    <t>Dietitians and nutritionists</t>
  </si>
  <si>
    <t>Health diagnosing and treating practitioner support technicians</t>
  </si>
  <si>
    <t>Respiratory therapists</t>
  </si>
  <si>
    <t>Occupational therapists</t>
  </si>
  <si>
    <t>Therapists, all other</t>
  </si>
  <si>
    <t>Physical therapists</t>
  </si>
  <si>
    <t>Audiologists</t>
  </si>
  <si>
    <t>Speech-language pathologists</t>
  </si>
  <si>
    <t>Counselors</t>
  </si>
  <si>
    <t>Radiation therapists</t>
  </si>
  <si>
    <t>Recreational therapists</t>
  </si>
  <si>
    <t>Physician assistants</t>
  </si>
  <si>
    <t>Emergency medical technicians and paramedics</t>
  </si>
  <si>
    <t>Medical assistants and other healthcare support occupations</t>
  </si>
  <si>
    <t>Other teachers and instructors</t>
  </si>
  <si>
    <t>Athletes, coaches, umpires, and related workers</t>
  </si>
  <si>
    <t>Teacher assistants</t>
  </si>
  <si>
    <t>Other education, training, and library workers</t>
  </si>
  <si>
    <t>Librarians</t>
  </si>
  <si>
    <t>Economists</t>
  </si>
  <si>
    <t>Market and survey researchers</t>
  </si>
  <si>
    <t>Psychologists</t>
  </si>
  <si>
    <t>Urban and regional planners</t>
  </si>
  <si>
    <t>Clergy</t>
  </si>
  <si>
    <t>Directors, religious activities and education</t>
  </si>
  <si>
    <t>Religious workers, all other</t>
  </si>
  <si>
    <t>Paralegals and legal assistants</t>
  </si>
  <si>
    <t>Technical writers</t>
  </si>
  <si>
    <t>Writers and authors</t>
  </si>
  <si>
    <t>Editors</t>
  </si>
  <si>
    <t>Artists and related workers</t>
  </si>
  <si>
    <t>Miscellaneous assemblers and fabricators</t>
  </si>
  <si>
    <t>Musicians, singers, and related workers</t>
  </si>
  <si>
    <t>Actors</t>
  </si>
  <si>
    <t>Entertainers and performers, sports and related workers, all other</t>
  </si>
  <si>
    <t>Announcers</t>
  </si>
  <si>
    <t>Painting workers</t>
  </si>
  <si>
    <t>Photographers</t>
  </si>
  <si>
    <t>Television, video, and motion picture camera operators and editors</t>
  </si>
  <si>
    <t>Prepress technicians and workers</t>
  </si>
  <si>
    <t>Dancers and choreographers</t>
  </si>
  <si>
    <t>Miscellaneous media and communication workers</t>
  </si>
  <si>
    <t>Animal trainers</t>
  </si>
  <si>
    <t xml:space="preserve">Personal care and service workers, all other </t>
  </si>
  <si>
    <t>News analysts, reporters and correspondents</t>
  </si>
  <si>
    <t>Desktop publishers</t>
  </si>
  <si>
    <t>Public relations specialists</t>
  </si>
  <si>
    <t>Medical records and health information technicians</t>
  </si>
  <si>
    <t>Advertising sales agents</t>
  </si>
  <si>
    <t>Nonfarm animal caretakers</t>
  </si>
  <si>
    <t>Clinical laboratory technologists and technicians</t>
  </si>
  <si>
    <t>Diagnostic related technologists and technicians</t>
  </si>
  <si>
    <t>Dental hygienists</t>
  </si>
  <si>
    <t>Licensed practical and licensed vocational nurses</t>
  </si>
  <si>
    <t>Physical therapist assistants and aides</t>
  </si>
  <si>
    <t>Medical, dental, and ophthalmic laboratory technicians</t>
  </si>
  <si>
    <t>Precision instrument and equipment repairers</t>
  </si>
  <si>
    <t>Drafters</t>
  </si>
  <si>
    <t>Surveying and mapping technicians</t>
  </si>
  <si>
    <t>Agricultural and food science technicians</t>
  </si>
  <si>
    <t>Biological technicians</t>
  </si>
  <si>
    <t>Chemical technicians</t>
  </si>
  <si>
    <t>Aircraft pilots and flight engineers</t>
  </si>
  <si>
    <t>Communications equipment operators, all other</t>
  </si>
  <si>
    <t>Dispatchers</t>
  </si>
  <si>
    <t>Computer control programmers and operators</t>
  </si>
  <si>
    <t>Office and administrative support workers, all other</t>
  </si>
  <si>
    <t>Library Technicians</t>
  </si>
  <si>
    <t>Jewelers and precious stone and metal workers</t>
  </si>
  <si>
    <t>Retail salespersons</t>
  </si>
  <si>
    <t>Sales representatives, services, all other</t>
  </si>
  <si>
    <t>Door-to-door sales workers, news and street vendors, and related workers</t>
  </si>
  <si>
    <t>Sales and related workers, all other</t>
  </si>
  <si>
    <t>First-line supervisors/managers of production and operating workers</t>
  </si>
  <si>
    <t>Bakers</t>
  </si>
  <si>
    <t>Insurance sales agents</t>
  </si>
  <si>
    <t>Telemarketers</t>
  </si>
  <si>
    <t xml:space="preserve">  Professional and related occupations:</t>
  </si>
  <si>
    <t>Service occupations:</t>
  </si>
  <si>
    <t xml:space="preserve">  Healthcare support occupations:</t>
  </si>
  <si>
    <t xml:space="preserve">  Protective service occupations:</t>
  </si>
  <si>
    <t xml:space="preserve">   Fire fighting, prevention, &amp; law enforcement workers, incl. supervisors:</t>
  </si>
  <si>
    <t xml:space="preserve">     Law enforcement workers, including supervisors:</t>
  </si>
  <si>
    <t xml:space="preserve">     Fire fighting and prevention workers, including supervisors:</t>
  </si>
  <si>
    <t xml:space="preserve">  Food preparation and serving related occupations:</t>
  </si>
  <si>
    <t xml:space="preserve">  Personal care and service occupations:</t>
  </si>
  <si>
    <t xml:space="preserve">  Building and grounds cleaning and maintenance occupations:</t>
  </si>
  <si>
    <t>Sales and office occupations:</t>
  </si>
  <si>
    <t xml:space="preserve">  Sales and related occupations:</t>
  </si>
  <si>
    <t xml:space="preserve">    Cashiers</t>
  </si>
  <si>
    <t xml:space="preserve">    Retail sales workers, except cashiers:</t>
  </si>
  <si>
    <t xml:space="preserve">    Sales representatives, services, wholesale and manufacturing:</t>
  </si>
  <si>
    <t xml:space="preserve">  Office and administrative support occupations:</t>
  </si>
  <si>
    <t xml:space="preserve">    Communications equipment operators:</t>
  </si>
  <si>
    <t xml:space="preserve">    Bookkeeping, accounting, and auditing clerks</t>
  </si>
  <si>
    <t xml:space="preserve">    Secretaries and administrative assistants</t>
  </si>
  <si>
    <t>Farming, fishing, and forestry occupations:</t>
  </si>
  <si>
    <t xml:space="preserve">  Fishing, hunting, and forestry occupations:</t>
  </si>
  <si>
    <t xml:space="preserve">  Agricultural workers, including supervisors:</t>
  </si>
  <si>
    <t>Construction, extraction, and maintenance occupations:</t>
  </si>
  <si>
    <t xml:space="preserve">  Construction and extraction occupations:</t>
  </si>
  <si>
    <t xml:space="preserve">    Supervisors, construction and extraction workers</t>
  </si>
  <si>
    <t xml:space="preserve">    Construction trades workers:</t>
  </si>
  <si>
    <t xml:space="preserve">    Other construction workers and helpers:</t>
  </si>
  <si>
    <t xml:space="preserve">  Installation, maintenance, and repair occupations:</t>
  </si>
  <si>
    <t xml:space="preserve">    Extraction workers:</t>
  </si>
  <si>
    <t>Production, transportation, and material moving occupations:</t>
  </si>
  <si>
    <t xml:space="preserve">  Production occupations:</t>
  </si>
  <si>
    <t xml:space="preserve">    Assemblers and fabricators:</t>
  </si>
  <si>
    <t xml:space="preserve">    Printing workers:</t>
  </si>
  <si>
    <t xml:space="preserve">    Textile, apparel, and furnishings workers:</t>
  </si>
  <si>
    <t xml:space="preserve">  Transportation and material moving occupations:</t>
  </si>
  <si>
    <t xml:space="preserve">    Supervisors, transportation, and material moving workers</t>
  </si>
  <si>
    <t xml:space="preserve">    Motor vehicle operators:</t>
  </si>
  <si>
    <t xml:space="preserve">    Aircraft and traffic control occupations:</t>
  </si>
  <si>
    <t xml:space="preserve">    Rail, water and other transportation occupations:</t>
  </si>
  <si>
    <t xml:space="preserve">    Other sales and related occupations, including supervisors:</t>
  </si>
  <si>
    <t xml:space="preserve">    Financial clerks, except bookkeeping, accounting and auditing clerks:</t>
  </si>
  <si>
    <t xml:space="preserve">    Information and record clerks, except customer service representatives:</t>
  </si>
  <si>
    <t xml:space="preserve">    Material recording, scheduling, dispatching, and distributing workers:</t>
  </si>
  <si>
    <t xml:space="preserve">    Other office and administrative support workers, including supervisors:</t>
  </si>
  <si>
    <t xml:space="preserve">    Vehicle and mobile equipment mechanics, installers, and repairers:</t>
  </si>
  <si>
    <t xml:space="preserve">    Electrical equipment mechanics and other installation, maintenance, and repair workers, including supervisors:</t>
  </si>
  <si>
    <t xml:space="preserve">    Food processing workers:</t>
  </si>
  <si>
    <t xml:space="preserve">    Metal workers and plastic workers:</t>
  </si>
  <si>
    <t xml:space="preserve">    Woodworkers:</t>
  </si>
  <si>
    <t xml:space="preserve">    Plant and system operators:</t>
  </si>
  <si>
    <t xml:space="preserve">    Other production occupations, including supervisors:</t>
  </si>
  <si>
    <t>(975)</t>
  </si>
  <si>
    <t>(942)</t>
  </si>
  <si>
    <t>(915)</t>
  </si>
  <si>
    <t>Miscellaneous motor vehicle operators:</t>
  </si>
  <si>
    <t xml:space="preserve">  Ambulance drivers and attendants, except emergency medical technicians</t>
  </si>
  <si>
    <t xml:space="preserve">  Motor vehicle operators, all other</t>
  </si>
  <si>
    <t>Miscellaneous transportation workers:</t>
  </si>
  <si>
    <t xml:space="preserve">  Bridge and lock tenders</t>
  </si>
  <si>
    <t xml:space="preserve">  Other transportation workers </t>
  </si>
  <si>
    <t xml:space="preserve">  Production workers, all other</t>
  </si>
  <si>
    <t xml:space="preserve">  Cooling and freezing equipment operators and tenders</t>
  </si>
  <si>
    <t xml:space="preserve">  Semiconductor processors</t>
  </si>
  <si>
    <t>(896)</t>
  </si>
  <si>
    <t>Other production workers:</t>
  </si>
  <si>
    <t xml:space="preserve">  Woodworkers, all other</t>
  </si>
  <si>
    <t xml:space="preserve">  Model makers and patternmakers, wood</t>
  </si>
  <si>
    <t>(855)</t>
  </si>
  <si>
    <t>Miscellaneous woodworkers:</t>
  </si>
  <si>
    <t xml:space="preserve">  Textile, apparel, and furnishings workers, all other</t>
  </si>
  <si>
    <t xml:space="preserve">  Fabric and apparel patternmakers</t>
  </si>
  <si>
    <t xml:space="preserve">  Extruding and forming machine setters, operators, and tenders, synthetic and glass fibers</t>
  </si>
  <si>
    <t>(846)</t>
  </si>
  <si>
    <t>Miscellaneous textile, apparel, and furnishings workers:</t>
  </si>
  <si>
    <t xml:space="preserve">  Metalworkers and plastic workers, all other</t>
  </si>
  <si>
    <t xml:space="preserve">  Multiple machine tool setters, operators, and tenders, metal and plastic </t>
  </si>
  <si>
    <t xml:space="preserve">  Milling and planing machine setters, operators, and tenders, metal and plastic</t>
  </si>
  <si>
    <t>(822)</t>
  </si>
  <si>
    <t>Other metalworkers and plastic workers:</t>
  </si>
  <si>
    <t xml:space="preserve">  Other installation, maintenance, and repair workers</t>
  </si>
  <si>
    <t xml:space="preserve">  Signal and track switch repairers</t>
  </si>
  <si>
    <t xml:space="preserve">  Commercial divers</t>
  </si>
  <si>
    <t>(762)</t>
  </si>
  <si>
    <t xml:space="preserve">  Electrical and electronics repairers, industrial and utility</t>
  </si>
  <si>
    <t xml:space="preserve">  Electrical and electronics installers and repairers, transportation equipment</t>
  </si>
  <si>
    <t>(710)</t>
  </si>
  <si>
    <t>Electrical and electronics repairers, industrial, utility, &amp; transportation equipment:</t>
  </si>
  <si>
    <t xml:space="preserve">  Roof bolters, mining</t>
  </si>
  <si>
    <t xml:space="preserve">  Helpers--extraction workers</t>
  </si>
  <si>
    <t xml:space="preserve">  Other extraction workers</t>
  </si>
  <si>
    <t>(694)</t>
  </si>
  <si>
    <t>Miscellaneous extraction workers:</t>
  </si>
  <si>
    <t xml:space="preserve">  Roustabouts, oil and gas</t>
  </si>
  <si>
    <t xml:space="preserve">  Derrick, rotary drill, and service unit operators, oil, gas, and mining</t>
  </si>
  <si>
    <t>(680)</t>
  </si>
  <si>
    <t>Derrick, rotary drill, and service unit operators, and roustabouts:</t>
  </si>
  <si>
    <t xml:space="preserve">  Structural iron and steel workers</t>
  </si>
  <si>
    <t>(653)</t>
  </si>
  <si>
    <t>Iron and steel workers:</t>
  </si>
  <si>
    <t xml:space="preserve">  Reinforcing iron and rebar workers</t>
  </si>
  <si>
    <t xml:space="preserve">  Pile-driver operators</t>
  </si>
  <si>
    <t xml:space="preserve">  Operating engineers and other construction equipment operators</t>
  </si>
  <si>
    <t>Miscellaneous construction equipment operators:</t>
  </si>
  <si>
    <t xml:space="preserve">  Fishers and related fishing workers</t>
  </si>
  <si>
    <t xml:space="preserve">  Hunters and trappers</t>
  </si>
  <si>
    <t>(610)</t>
  </si>
  <si>
    <t>Fishing and hunting workers:</t>
  </si>
  <si>
    <t xml:space="preserve">  Miscellaneous agricultural workers </t>
  </si>
  <si>
    <t xml:space="preserve">  Animal breeders</t>
  </si>
  <si>
    <t>(605)</t>
  </si>
  <si>
    <t>Miscellaneous agricultural workers, including animal breeders:</t>
  </si>
  <si>
    <t>Other installation, maintenance, and repair workers, including commercial divers &amp; signal &amp; track switch repairers:</t>
  </si>
  <si>
    <t xml:space="preserve">  Order clerks</t>
  </si>
  <si>
    <t xml:space="preserve">  Correspondence clerks</t>
  </si>
  <si>
    <t>(535)</t>
  </si>
  <si>
    <t>Correspondence clerks and order clerks:</t>
  </si>
  <si>
    <t>(413)</t>
  </si>
  <si>
    <t xml:space="preserve">  Dining room and cafeteria attendants and bartender helpers</t>
  </si>
  <si>
    <t xml:space="preserve">  Food preparation and serving related workers, all other</t>
  </si>
  <si>
    <t>Dining room &amp; cafeteria attendants, bartender helpers, &amp; miscellaneous food preparation &amp; serving related workers:</t>
  </si>
  <si>
    <t xml:space="preserve">  Police and sheriff's patrol officers</t>
  </si>
  <si>
    <t xml:space="preserve">  Transit and railroad police</t>
  </si>
  <si>
    <t>(385)</t>
  </si>
  <si>
    <t>Police officers:</t>
  </si>
  <si>
    <t xml:space="preserve">  Fish and game wardens</t>
  </si>
  <si>
    <t xml:space="preserve">  Parking enforcement workers</t>
  </si>
  <si>
    <t>Miscellaneous law enforcement officers:</t>
  </si>
  <si>
    <t>(384)</t>
  </si>
  <si>
    <t xml:space="preserve">  Broadcast and sound engineering technicians and radio operators</t>
  </si>
  <si>
    <t xml:space="preserve">  Media and communication equipment workers, all other</t>
  </si>
  <si>
    <t>(290)</t>
  </si>
  <si>
    <t>Broadcast &amp; sound engineering technicians &amp; radio operators &amp; other media &amp; communication equipment workers:</t>
  </si>
  <si>
    <t>Miscellaneous life, physical, and social science technicians:</t>
  </si>
  <si>
    <t>(196)</t>
  </si>
  <si>
    <t xml:space="preserve">  Nuclear technicians</t>
  </si>
  <si>
    <t xml:space="preserve">  Other life, physical, and social science technicians</t>
  </si>
  <si>
    <t>Miscellaneous social scientists and related workers, including sociologists:</t>
  </si>
  <si>
    <t xml:space="preserve">  Sociologists</t>
  </si>
  <si>
    <t xml:space="preserve">  Miscellaneous social scientists and related workers</t>
  </si>
  <si>
    <t>(186)</t>
  </si>
  <si>
    <t xml:space="preserve">  Engineers, all other</t>
  </si>
  <si>
    <t>(153)</t>
  </si>
  <si>
    <t>Miscellaneous engineers:</t>
  </si>
  <si>
    <t xml:space="preserve">  Agricultural engineers</t>
  </si>
  <si>
    <t xml:space="preserve">  Biomedical engineers</t>
  </si>
  <si>
    <t>(152)</t>
  </si>
  <si>
    <t>Petroleum, mining and geological engineers, including mining safety engineers:</t>
  </si>
  <si>
    <t xml:space="preserve">  Mining and geological engineers, including mining safety engineers</t>
  </si>
  <si>
    <t xml:space="preserve">  Petroleum engineers</t>
  </si>
  <si>
    <t>(124)</t>
  </si>
  <si>
    <t>Note the following:</t>
  </si>
  <si>
    <t xml:space="preserve">   4. for a definition of terms and an explanation of the methodology used in this table, see the text of the accompanying Technical Paper.</t>
  </si>
  <si>
    <t xml:space="preserve">   2. codes in parentheses denote aggregated categories as shown on the Census 2000 EEO and 5% PUMS Files;</t>
  </si>
  <si>
    <t>Compliance officers, except agriculture, construction, health &amp; safety, &amp; transportation</t>
  </si>
  <si>
    <t>Miscellaneous mathematical science occupations, incl. mathematicians &amp; statisticians:</t>
  </si>
  <si>
    <t>Preschool and kindergarten teachers</t>
  </si>
  <si>
    <t>Elementary and middle school teachers</t>
  </si>
  <si>
    <t xml:space="preserve">     Nursing, psychiatric, and home health aides</t>
  </si>
  <si>
    <t xml:space="preserve">     Occupational and physical therapist assistants and aides:</t>
  </si>
  <si>
    <t xml:space="preserve">     Other healthcare support occupations:</t>
  </si>
  <si>
    <t xml:space="preserve">    Other protective service workers, including supervisors:</t>
  </si>
  <si>
    <t xml:space="preserve">     Cooks and food preparation workers:</t>
  </si>
  <si>
    <t xml:space="preserve">     Waiters and waitresses</t>
  </si>
  <si>
    <t xml:space="preserve">     Food and beverage serving workers, except waiters and waitresses:</t>
  </si>
  <si>
    <t xml:space="preserve">     Other food preparation and serving workers, including supervisors:</t>
  </si>
  <si>
    <t>First-line supervisors/managers of landscaping, lawn service, &amp; groundskeeping workers</t>
  </si>
  <si>
    <t>(632)</t>
  </si>
  <si>
    <t xml:space="preserve">   3. numbers and percents may not always add to totals due to rounding;</t>
  </si>
  <si>
    <t>Table 9.  1990 Census Redistributed Occupation Data Compared to Census 2000 Occupation Data, Using the Census 2000 Occupation Classifications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</si>
</sst>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%"/>
    <numFmt numFmtId="166" formatCode="0.00000"/>
  </numFmts>
  <fonts count="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 quotePrefix="1">
      <alignment/>
    </xf>
    <xf numFmtId="0" fontId="0" fillId="0" borderId="0" xfId="0" applyAlignment="1" quotePrefix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left" vertical="top" wrapText="1"/>
    </xf>
    <xf numFmtId="0" fontId="0" fillId="0" borderId="0" xfId="0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 vertical="top"/>
    </xf>
    <xf numFmtId="165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8"/>
  <sheetViews>
    <sheetView tabSelected="1" zoomScale="95" zoomScaleNormal="95" workbookViewId="0" topLeftCell="A1">
      <selection activeCell="A2" sqref="A2:G2"/>
    </sheetView>
  </sheetViews>
  <sheetFormatPr defaultColWidth="9.140625" defaultRowHeight="12.75"/>
  <cols>
    <col min="1" max="1" width="5.00390625" style="0" customWidth="1"/>
    <col min="2" max="3" width="1.7109375" style="0" customWidth="1"/>
    <col min="4" max="4" width="71.57421875" style="0" customWidth="1"/>
    <col min="5" max="5" width="12.57421875" style="0" customWidth="1"/>
    <col min="6" max="6" width="12.28125" style="1" customWidth="1"/>
    <col min="7" max="7" width="9.8515625" style="0" customWidth="1"/>
  </cols>
  <sheetData>
    <row r="1" ht="12.75">
      <c r="A1" s="6" t="s">
        <v>726</v>
      </c>
    </row>
    <row r="2" spans="1:7" ht="12.75">
      <c r="A2" s="33" t="s">
        <v>708</v>
      </c>
      <c r="B2" s="33"/>
      <c r="C2" s="33"/>
      <c r="D2" s="33"/>
      <c r="E2" s="33"/>
      <c r="F2" s="33"/>
      <c r="G2" s="33"/>
    </row>
    <row r="3" spans="1:7" ht="12.75">
      <c r="A3" s="33" t="s">
        <v>6</v>
      </c>
      <c r="B3" s="33"/>
      <c r="C3" s="33"/>
      <c r="D3" s="33"/>
      <c r="E3" s="33"/>
      <c r="F3" s="33"/>
      <c r="G3" s="33"/>
    </row>
    <row r="4" spans="1:7" ht="12.75">
      <c r="A4" s="33" t="s">
        <v>710</v>
      </c>
      <c r="B4" s="33"/>
      <c r="C4" s="33"/>
      <c r="D4" s="33"/>
      <c r="E4" s="33"/>
      <c r="F4" s="33"/>
      <c r="G4" s="33"/>
    </row>
    <row r="5" spans="1:7" ht="12.75">
      <c r="A5" s="33" t="s">
        <v>725</v>
      </c>
      <c r="B5" s="33"/>
      <c r="C5" s="33"/>
      <c r="D5" s="33"/>
      <c r="E5" s="33"/>
      <c r="F5" s="33"/>
      <c r="G5" s="33"/>
    </row>
    <row r="6" spans="1:7" ht="12.75">
      <c r="A6" s="33" t="s">
        <v>709</v>
      </c>
      <c r="B6" s="33"/>
      <c r="C6" s="33"/>
      <c r="D6" s="33"/>
      <c r="E6" s="33"/>
      <c r="F6" s="33"/>
      <c r="G6" s="33"/>
    </row>
    <row r="7" spans="1:7" ht="15" customHeight="1">
      <c r="A7" s="29" t="s">
        <v>293</v>
      </c>
      <c r="B7" s="29"/>
      <c r="C7" s="29"/>
      <c r="D7" s="29"/>
      <c r="E7" s="29"/>
      <c r="F7" s="26" t="s">
        <v>294</v>
      </c>
      <c r="G7" s="30" t="s">
        <v>295</v>
      </c>
    </row>
    <row r="8" spans="1:7" ht="23.25" customHeight="1">
      <c r="A8" s="31" t="s">
        <v>296</v>
      </c>
      <c r="B8" s="31"/>
      <c r="C8" s="31"/>
      <c r="D8" s="32"/>
      <c r="E8" s="27" t="s">
        <v>297</v>
      </c>
      <c r="F8" s="28" t="s">
        <v>297</v>
      </c>
      <c r="G8" s="30"/>
    </row>
    <row r="9" spans="1:7" ht="12.75">
      <c r="A9" s="4" t="s">
        <v>298</v>
      </c>
      <c r="B9" s="5"/>
      <c r="C9" s="5"/>
      <c r="D9" s="6"/>
      <c r="E9" s="7">
        <v>123473449.99999991</v>
      </c>
      <c r="F9" s="7">
        <v>137668798</v>
      </c>
      <c r="G9" s="8">
        <f>(F9-E9)/E9</f>
        <v>0.11496680460455344</v>
      </c>
    </row>
    <row r="10" spans="2:7" ht="12.75">
      <c r="B10" s="6" t="s">
        <v>299</v>
      </c>
      <c r="E10" s="3">
        <v>35544765.558638714</v>
      </c>
      <c r="F10" s="3">
        <f>F11+F75</f>
        <v>44701424</v>
      </c>
      <c r="G10" s="8">
        <f aca="true" t="shared" si="0" ref="G10:G73">(F10-E10)/E10</f>
        <v>0.2576091949813374</v>
      </c>
    </row>
    <row r="11" spans="2:7" ht="12.75">
      <c r="B11" t="s">
        <v>300</v>
      </c>
      <c r="E11" s="1">
        <v>13928646.949234655</v>
      </c>
      <c r="F11" s="1">
        <f>F12+F47</f>
        <v>17865155</v>
      </c>
      <c r="G11" s="25">
        <f t="shared" si="0"/>
        <v>0.2826195584619686</v>
      </c>
    </row>
    <row r="12" spans="2:7" ht="12.75">
      <c r="B12" t="s">
        <v>8</v>
      </c>
      <c r="E12" s="1">
        <v>9203668.565698273</v>
      </c>
      <c r="F12" s="1">
        <f>F13+F44</f>
        <v>12164973</v>
      </c>
      <c r="G12" s="25">
        <f t="shared" si="0"/>
        <v>0.32175261561877583</v>
      </c>
    </row>
    <row r="13" spans="2:7" ht="12.75">
      <c r="B13" t="s">
        <v>9</v>
      </c>
      <c r="E13" s="1">
        <v>8417031.522256043</v>
      </c>
      <c r="F13" s="1">
        <f>F14+F18+F22+F23+F30</f>
        <v>11375975</v>
      </c>
      <c r="G13" s="25">
        <f t="shared" si="0"/>
        <v>0.351542401845593</v>
      </c>
    </row>
    <row r="14" spans="2:7" ht="12.75">
      <c r="B14" t="s">
        <v>10</v>
      </c>
      <c r="E14" s="1">
        <v>1028007.47511562</v>
      </c>
      <c r="F14" s="1">
        <f>SUM(F15:F17)</f>
        <v>2053066</v>
      </c>
      <c r="G14" s="25">
        <f t="shared" si="0"/>
        <v>0.9971313922295086</v>
      </c>
    </row>
    <row r="15" spans="1:7" ht="12.75">
      <c r="A15" s="17" t="s">
        <v>304</v>
      </c>
      <c r="D15" s="11" t="s">
        <v>305</v>
      </c>
      <c r="E15" s="1">
        <v>495003.61513609777</v>
      </c>
      <c r="F15" s="1">
        <v>1126479</v>
      </c>
      <c r="G15" s="25">
        <f t="shared" si="0"/>
        <v>1.2756985313941243</v>
      </c>
    </row>
    <row r="16" spans="1:7" ht="12.75">
      <c r="A16" s="17" t="s">
        <v>308</v>
      </c>
      <c r="D16" s="11" t="s">
        <v>309</v>
      </c>
      <c r="E16" s="1">
        <v>520287.8599795222</v>
      </c>
      <c r="F16" s="1">
        <v>910520</v>
      </c>
      <c r="G16" s="25">
        <f t="shared" si="0"/>
        <v>0.7500312231691064</v>
      </c>
    </row>
    <row r="17" spans="1:7" ht="12.75">
      <c r="A17" s="17" t="s">
        <v>302</v>
      </c>
      <c r="D17" s="11" t="s">
        <v>303</v>
      </c>
      <c r="E17" s="1">
        <v>12716</v>
      </c>
      <c r="F17" s="1">
        <v>16067</v>
      </c>
      <c r="G17" s="25">
        <f t="shared" si="0"/>
        <v>0.2635262661214218</v>
      </c>
    </row>
    <row r="18" spans="2:7" ht="12.75">
      <c r="B18" t="s">
        <v>11</v>
      </c>
      <c r="E18" s="1">
        <v>711125.9606116147</v>
      </c>
      <c r="F18" s="1">
        <f>SUM(F19:F21)</f>
        <v>1226992</v>
      </c>
      <c r="G18" s="25">
        <f t="shared" si="0"/>
        <v>0.7254214695589327</v>
      </c>
    </row>
    <row r="19" spans="1:7" ht="12.75">
      <c r="A19" s="17" t="s">
        <v>358</v>
      </c>
      <c r="D19" s="11" t="s">
        <v>359</v>
      </c>
      <c r="E19" s="1">
        <v>84351.17133956387</v>
      </c>
      <c r="F19" s="1">
        <v>80190</v>
      </c>
      <c r="G19" s="25">
        <f t="shared" si="0"/>
        <v>-0.04933151814587926</v>
      </c>
    </row>
    <row r="20" spans="1:7" ht="12.75">
      <c r="A20" s="17" t="s">
        <v>360</v>
      </c>
      <c r="D20" s="11" t="s">
        <v>361</v>
      </c>
      <c r="E20" s="1">
        <v>583635.618533288</v>
      </c>
      <c r="F20" s="1">
        <v>1081438</v>
      </c>
      <c r="G20" s="25">
        <f t="shared" si="0"/>
        <v>0.852933518207336</v>
      </c>
    </row>
    <row r="21" spans="1:7" ht="12.75">
      <c r="A21" s="17" t="s">
        <v>362</v>
      </c>
      <c r="D21" s="11" t="s">
        <v>363</v>
      </c>
      <c r="E21" s="1">
        <v>43139.1707387628</v>
      </c>
      <c r="F21" s="1">
        <v>65364</v>
      </c>
      <c r="G21" s="25">
        <f t="shared" si="0"/>
        <v>0.5151890701799474</v>
      </c>
    </row>
    <row r="22" spans="1:7" ht="12.75">
      <c r="A22" s="17" t="s">
        <v>314</v>
      </c>
      <c r="B22" t="s">
        <v>12</v>
      </c>
      <c r="E22" s="1">
        <v>936701.2211137458</v>
      </c>
      <c r="F22" s="1">
        <v>957089</v>
      </c>
      <c r="G22" s="25">
        <f t="shared" si="0"/>
        <v>0.02176550902967003</v>
      </c>
    </row>
    <row r="23" spans="2:7" ht="12.75">
      <c r="B23" t="s">
        <v>7</v>
      </c>
      <c r="E23" s="1">
        <v>953506.5394423293</v>
      </c>
      <c r="F23" s="1">
        <f>SUM(F24:F29)</f>
        <v>1614827</v>
      </c>
      <c r="G23" s="25">
        <f t="shared" si="0"/>
        <v>0.6935667803017402</v>
      </c>
    </row>
    <row r="24" spans="1:7" ht="12.75">
      <c r="A24" s="17" t="s">
        <v>310</v>
      </c>
      <c r="D24" s="11" t="s">
        <v>311</v>
      </c>
      <c r="E24" s="1">
        <v>65321.616982027495</v>
      </c>
      <c r="F24" s="1">
        <v>93838</v>
      </c>
      <c r="G24" s="25">
        <f t="shared" si="0"/>
        <v>0.4365535382539361</v>
      </c>
    </row>
    <row r="25" spans="1:7" ht="12.75">
      <c r="A25" s="17" t="s">
        <v>312</v>
      </c>
      <c r="D25" s="11" t="s">
        <v>313</v>
      </c>
      <c r="E25" s="1">
        <v>135616.04841947803</v>
      </c>
      <c r="F25" s="1">
        <v>323260</v>
      </c>
      <c r="G25" s="25">
        <f t="shared" si="0"/>
        <v>1.3836411970957514</v>
      </c>
    </row>
    <row r="26" spans="1:7" ht="12.75">
      <c r="A26" s="17" t="s">
        <v>315</v>
      </c>
      <c r="D26" s="11" t="s">
        <v>316</v>
      </c>
      <c r="E26" s="1">
        <v>317531.17174908833</v>
      </c>
      <c r="F26" s="1">
        <v>451211</v>
      </c>
      <c r="G26" s="25">
        <f t="shared" si="0"/>
        <v>0.4209974961341586</v>
      </c>
    </row>
    <row r="27" spans="1:7" ht="12.75">
      <c r="A27" s="17" t="s">
        <v>387</v>
      </c>
      <c r="D27" s="11" t="s">
        <v>388</v>
      </c>
      <c r="E27" s="1">
        <v>93789.35087719298</v>
      </c>
      <c r="F27" s="1">
        <v>306370</v>
      </c>
      <c r="G27" s="25">
        <f t="shared" si="0"/>
        <v>2.2665755454599363</v>
      </c>
    </row>
    <row r="28" spans="1:7" ht="12.75">
      <c r="A28" s="17" t="s">
        <v>317</v>
      </c>
      <c r="D28" s="11" t="s">
        <v>318</v>
      </c>
      <c r="E28" s="1">
        <v>203901.09709593622</v>
      </c>
      <c r="F28" s="1">
        <v>196406</v>
      </c>
      <c r="G28" s="25">
        <f t="shared" si="0"/>
        <v>-0.03675849322384835</v>
      </c>
    </row>
    <row r="29" spans="1:7" ht="12.75">
      <c r="A29" s="17" t="s">
        <v>319</v>
      </c>
      <c r="D29" s="11" t="s">
        <v>320</v>
      </c>
      <c r="E29" s="1">
        <v>137347.2543186063</v>
      </c>
      <c r="F29" s="1">
        <v>243742</v>
      </c>
      <c r="G29" s="25">
        <f t="shared" si="0"/>
        <v>0.7746404994350184</v>
      </c>
    </row>
    <row r="30" spans="2:7" ht="12.75">
      <c r="B30" t="s">
        <v>13</v>
      </c>
      <c r="E30" s="1">
        <v>4787690.325972734</v>
      </c>
      <c r="F30" s="1">
        <f>SUM(F31:F43)</f>
        <v>5524001</v>
      </c>
      <c r="G30" s="25">
        <f t="shared" si="0"/>
        <v>0.1537924602251017</v>
      </c>
    </row>
    <row r="31" spans="1:7" ht="12.75">
      <c r="A31" s="17" t="s">
        <v>321</v>
      </c>
      <c r="D31" s="11" t="s">
        <v>322</v>
      </c>
      <c r="E31" s="1">
        <v>307468.1809267935</v>
      </c>
      <c r="F31" s="1">
        <v>651398</v>
      </c>
      <c r="G31" s="25">
        <f t="shared" si="0"/>
        <v>1.1185867039526094</v>
      </c>
    </row>
    <row r="32" spans="1:7" ht="12.75">
      <c r="A32" s="17" t="s">
        <v>323</v>
      </c>
      <c r="D32" s="11" t="s">
        <v>324</v>
      </c>
      <c r="E32" s="1">
        <v>681999.5962479854</v>
      </c>
      <c r="F32" s="1">
        <v>703601</v>
      </c>
      <c r="G32" s="25">
        <f t="shared" si="0"/>
        <v>0.03167363129077282</v>
      </c>
    </row>
    <row r="33" spans="1:7" ht="12.75">
      <c r="A33" s="17" t="s">
        <v>325</v>
      </c>
      <c r="D33" s="11" t="s">
        <v>326</v>
      </c>
      <c r="E33" s="1">
        <v>75061.62879846271</v>
      </c>
      <c r="F33" s="1">
        <v>158859</v>
      </c>
      <c r="G33" s="25">
        <f t="shared" si="0"/>
        <v>1.116380933146677</v>
      </c>
    </row>
    <row r="34" spans="1:7" ht="12.75">
      <c r="A34" s="17" t="s">
        <v>373</v>
      </c>
      <c r="D34" s="11" t="s">
        <v>374</v>
      </c>
      <c r="E34" s="1">
        <v>598587.6986899563</v>
      </c>
      <c r="F34" s="1">
        <v>693879</v>
      </c>
      <c r="G34" s="25">
        <f t="shared" si="0"/>
        <v>0.1591935509510038</v>
      </c>
    </row>
    <row r="35" spans="1:7" ht="12.75">
      <c r="A35" s="17" t="s">
        <v>382</v>
      </c>
      <c r="D35" s="11" t="s">
        <v>383</v>
      </c>
      <c r="E35" s="1">
        <v>45486</v>
      </c>
      <c r="F35" s="1">
        <v>47929</v>
      </c>
      <c r="G35" s="25">
        <f t="shared" si="0"/>
        <v>0.05370883348722684</v>
      </c>
    </row>
    <row r="36" spans="1:7" ht="12.75">
      <c r="A36" s="17" t="s">
        <v>375</v>
      </c>
      <c r="D36" s="11" t="s">
        <v>376</v>
      </c>
      <c r="E36" s="1">
        <v>13811.711634435434</v>
      </c>
      <c r="F36" s="1">
        <v>29975</v>
      </c>
      <c r="G36" s="25">
        <f t="shared" si="0"/>
        <v>1.170259616865021</v>
      </c>
    </row>
    <row r="37" spans="1:7" ht="12.75">
      <c r="A37" s="17" t="s">
        <v>365</v>
      </c>
      <c r="D37" s="11" t="s">
        <v>366</v>
      </c>
      <c r="E37" s="1">
        <v>125450.9090518529</v>
      </c>
      <c r="F37" s="1">
        <v>132522</v>
      </c>
      <c r="G37" s="25">
        <f t="shared" si="0"/>
        <v>0.056365402224581675</v>
      </c>
    </row>
    <row r="38" spans="1:7" ht="12.75">
      <c r="A38" s="17" t="s">
        <v>369</v>
      </c>
      <c r="D38" s="11" t="s">
        <v>370</v>
      </c>
      <c r="E38" s="1">
        <v>306612.0526640813</v>
      </c>
      <c r="F38" s="1">
        <v>403134</v>
      </c>
      <c r="G38" s="25">
        <f t="shared" si="0"/>
        <v>0.3148015431789515</v>
      </c>
    </row>
    <row r="39" spans="1:7" ht="12.75">
      <c r="A39" s="17" t="s">
        <v>327</v>
      </c>
      <c r="D39" s="12" t="s">
        <v>328</v>
      </c>
      <c r="E39" s="1">
        <v>18284.349055448394</v>
      </c>
      <c r="F39" s="1">
        <v>18779</v>
      </c>
      <c r="G39" s="25">
        <f t="shared" si="0"/>
        <v>0.02705324335318402</v>
      </c>
    </row>
    <row r="40" spans="1:7" ht="12.75">
      <c r="A40" s="17" t="s">
        <v>371</v>
      </c>
      <c r="D40" s="11" t="s">
        <v>372</v>
      </c>
      <c r="E40" s="1">
        <v>39846</v>
      </c>
      <c r="F40" s="1">
        <v>38610</v>
      </c>
      <c r="G40" s="25">
        <f t="shared" si="0"/>
        <v>-0.031019424785423882</v>
      </c>
    </row>
    <row r="41" spans="1:7" ht="12.75">
      <c r="A41" s="17" t="s">
        <v>329</v>
      </c>
      <c r="D41" s="11" t="s">
        <v>330</v>
      </c>
      <c r="E41" s="1">
        <v>400648.0401374816</v>
      </c>
      <c r="F41" s="1">
        <v>436826</v>
      </c>
      <c r="G41" s="25">
        <f t="shared" si="0"/>
        <v>0.09029860685229864</v>
      </c>
    </row>
    <row r="42" spans="1:7" ht="12.75">
      <c r="A42" s="17" t="s">
        <v>331</v>
      </c>
      <c r="D42" s="11" t="s">
        <v>332</v>
      </c>
      <c r="E42" s="1">
        <v>208035.43287215356</v>
      </c>
      <c r="F42" s="1">
        <v>243215</v>
      </c>
      <c r="G42" s="25">
        <f t="shared" si="0"/>
        <v>0.1691037273898709</v>
      </c>
    </row>
    <row r="43" spans="1:7" ht="12.75">
      <c r="A43" s="17" t="s">
        <v>306</v>
      </c>
      <c r="D43" s="11" t="s">
        <v>307</v>
      </c>
      <c r="E43" s="1">
        <v>1966398.725894083</v>
      </c>
      <c r="F43" s="1">
        <v>1965274</v>
      </c>
      <c r="G43" s="25">
        <f t="shared" si="0"/>
        <v>-0.0005719724485539651</v>
      </c>
    </row>
    <row r="44" spans="2:7" ht="12.75">
      <c r="B44" t="s">
        <v>14</v>
      </c>
      <c r="E44" s="1">
        <v>786637.0434422314</v>
      </c>
      <c r="F44" s="1">
        <f>SUM(F45:F46)</f>
        <v>788998</v>
      </c>
      <c r="G44" s="25">
        <f t="shared" si="0"/>
        <v>0.0030013289832339462</v>
      </c>
    </row>
    <row r="45" spans="1:7" ht="12.75">
      <c r="A45" s="17" t="s">
        <v>469</v>
      </c>
      <c r="D45" s="11" t="s">
        <v>470</v>
      </c>
      <c r="E45" s="1">
        <v>217278.0430774581</v>
      </c>
      <c r="F45" s="1">
        <v>201981</v>
      </c>
      <c r="G45" s="25">
        <f t="shared" si="0"/>
        <v>-0.07040307828989796</v>
      </c>
    </row>
    <row r="46" spans="1:7" ht="12.75">
      <c r="A46" s="17" t="s">
        <v>160</v>
      </c>
      <c r="D46" s="11" t="s">
        <v>161</v>
      </c>
      <c r="E46" s="1">
        <v>569359.0003647733</v>
      </c>
      <c r="F46" s="1">
        <v>587017</v>
      </c>
      <c r="G46" s="25">
        <f t="shared" si="0"/>
        <v>0.03101382365768111</v>
      </c>
    </row>
    <row r="47" spans="2:7" ht="12.75">
      <c r="B47" t="s">
        <v>15</v>
      </c>
      <c r="E47" s="1">
        <v>4724978.383536382</v>
      </c>
      <c r="F47" s="1">
        <f>F48+F61</f>
        <v>5700182</v>
      </c>
      <c r="G47" s="25">
        <f t="shared" si="0"/>
        <v>0.20639324401178172</v>
      </c>
    </row>
    <row r="48" spans="2:7" ht="12.75">
      <c r="B48" t="s">
        <v>16</v>
      </c>
      <c r="E48" s="1">
        <v>2302548.9813500466</v>
      </c>
      <c r="F48" s="1">
        <f>SUM(F49:F60)</f>
        <v>2796126</v>
      </c>
      <c r="G48" s="25">
        <f t="shared" si="0"/>
        <v>0.21436113743845567</v>
      </c>
    </row>
    <row r="49" spans="1:7" ht="12.75">
      <c r="A49" s="15" t="s">
        <v>389</v>
      </c>
      <c r="D49" s="11" t="s">
        <v>390</v>
      </c>
      <c r="E49" s="1">
        <v>39471.49008313958</v>
      </c>
      <c r="F49" s="1">
        <v>37587</v>
      </c>
      <c r="G49" s="25">
        <f t="shared" si="0"/>
        <v>-0.04774306921705363</v>
      </c>
    </row>
    <row r="50" spans="1:7" ht="12.75">
      <c r="A50" s="17" t="s">
        <v>426</v>
      </c>
      <c r="D50" s="11" t="s">
        <v>427</v>
      </c>
      <c r="E50" s="1">
        <v>27842.25136612022</v>
      </c>
      <c r="F50" s="1">
        <v>12955</v>
      </c>
      <c r="G50" s="25">
        <f t="shared" si="0"/>
        <v>-0.5346999842202322</v>
      </c>
    </row>
    <row r="51" spans="1:7" ht="12.75">
      <c r="A51" s="17" t="s">
        <v>429</v>
      </c>
      <c r="D51" s="11" t="s">
        <v>430</v>
      </c>
      <c r="E51" s="1">
        <v>274072.04506126</v>
      </c>
      <c r="F51" s="1">
        <v>231332</v>
      </c>
      <c r="G51" s="25">
        <f t="shared" si="0"/>
        <v>-0.15594456213769206</v>
      </c>
    </row>
    <row r="52" spans="1:7" ht="12.75">
      <c r="A52" s="15" t="s">
        <v>431</v>
      </c>
      <c r="D52" s="11" t="s">
        <v>432</v>
      </c>
      <c r="E52" s="1">
        <v>236313.7201636111</v>
      </c>
      <c r="F52" s="1">
        <v>262677</v>
      </c>
      <c r="G52" s="25">
        <f t="shared" si="0"/>
        <v>0.1115605129407482</v>
      </c>
    </row>
    <row r="53" spans="1:7" ht="12.75">
      <c r="A53" s="15" t="s">
        <v>333</v>
      </c>
      <c r="D53" s="11" t="s">
        <v>334</v>
      </c>
      <c r="E53" s="1">
        <v>384707.4835082633</v>
      </c>
      <c r="F53" s="1">
        <v>296191</v>
      </c>
      <c r="G53" s="25">
        <f t="shared" si="0"/>
        <v>-0.23008776096855424</v>
      </c>
    </row>
    <row r="54" spans="1:7" ht="12.75">
      <c r="A54" s="15" t="s">
        <v>351</v>
      </c>
      <c r="B54" s="16"/>
      <c r="C54" s="16"/>
      <c r="D54" s="11" t="s">
        <v>711</v>
      </c>
      <c r="E54" s="1">
        <v>39635.072728969695</v>
      </c>
      <c r="F54" s="1">
        <v>100435</v>
      </c>
      <c r="G54" s="25">
        <f t="shared" si="0"/>
        <v>1.533993079482632</v>
      </c>
    </row>
    <row r="55" spans="1:7" ht="12.75">
      <c r="A55" s="17" t="s">
        <v>391</v>
      </c>
      <c r="D55" s="11" t="s">
        <v>392</v>
      </c>
      <c r="E55" s="1">
        <v>188861.12518406328</v>
      </c>
      <c r="F55" s="1">
        <v>107874</v>
      </c>
      <c r="G55" s="25">
        <f t="shared" si="0"/>
        <v>-0.42881839820203105</v>
      </c>
    </row>
    <row r="56" spans="1:7" ht="12.75">
      <c r="A56" s="18" t="s">
        <v>335</v>
      </c>
      <c r="D56" s="11" t="s">
        <v>336</v>
      </c>
      <c r="E56" s="1">
        <v>514371.63683626696</v>
      </c>
      <c r="F56" s="1">
        <v>884916</v>
      </c>
      <c r="G56" s="25">
        <f t="shared" si="0"/>
        <v>0.7203825728860774</v>
      </c>
    </row>
    <row r="57" spans="1:7" ht="12.75">
      <c r="A57" s="19" t="s">
        <v>460</v>
      </c>
      <c r="D57" s="11" t="s">
        <v>461</v>
      </c>
      <c r="E57" s="1">
        <v>30132.068376068375</v>
      </c>
      <c r="F57" s="1">
        <v>38904</v>
      </c>
      <c r="G57" s="25">
        <f t="shared" si="0"/>
        <v>0.2911161462416734</v>
      </c>
    </row>
    <row r="58" spans="1:7" ht="12.75">
      <c r="A58" s="19" t="s">
        <v>424</v>
      </c>
      <c r="D58" s="13" t="s">
        <v>425</v>
      </c>
      <c r="E58" s="1">
        <v>284594.29761904763</v>
      </c>
      <c r="F58" s="1">
        <v>556102</v>
      </c>
      <c r="G58" s="25">
        <f t="shared" si="0"/>
        <v>0.954016663905147</v>
      </c>
    </row>
    <row r="59" spans="1:7" ht="12.75">
      <c r="A59" s="19" t="s">
        <v>377</v>
      </c>
      <c r="D59" s="11" t="s">
        <v>378</v>
      </c>
      <c r="E59" s="1">
        <v>21945.3855678533</v>
      </c>
      <c r="F59" s="1">
        <v>33741</v>
      </c>
      <c r="G59" s="25">
        <f t="shared" si="0"/>
        <v>0.537498618817867</v>
      </c>
    </row>
    <row r="60" spans="1:7" ht="12.75">
      <c r="A60" s="17" t="s">
        <v>352</v>
      </c>
      <c r="D60" s="11" t="s">
        <v>353</v>
      </c>
      <c r="E60" s="1">
        <v>260602.4048553831</v>
      </c>
      <c r="F60" s="1">
        <v>233412</v>
      </c>
      <c r="G60" s="25">
        <f t="shared" si="0"/>
        <v>-0.10433673806836875</v>
      </c>
    </row>
    <row r="61" spans="2:7" ht="12.75">
      <c r="B61" t="s">
        <v>17</v>
      </c>
      <c r="E61" s="1">
        <v>2422429.402186335</v>
      </c>
      <c r="F61" s="1">
        <f>SUM(F62:F63)</f>
        <v>2904056</v>
      </c>
      <c r="G61" s="25">
        <f t="shared" si="0"/>
        <v>0.19881966317737826</v>
      </c>
    </row>
    <row r="62" spans="1:7" ht="12.75">
      <c r="A62" s="17" t="s">
        <v>403</v>
      </c>
      <c r="B62" t="s">
        <v>18</v>
      </c>
      <c r="E62" s="1">
        <v>1488480.569767442</v>
      </c>
      <c r="F62" s="1">
        <v>1762729</v>
      </c>
      <c r="G62" s="25">
        <f t="shared" si="0"/>
        <v>0.18424723560577352</v>
      </c>
    </row>
    <row r="63" spans="2:7" ht="12.75">
      <c r="B63" t="s">
        <v>19</v>
      </c>
      <c r="E63" s="1">
        <v>933948.8324188932</v>
      </c>
      <c r="F63" s="1">
        <f>SUM(F64:F74)</f>
        <v>1141327</v>
      </c>
      <c r="G63" s="25">
        <f t="shared" si="0"/>
        <v>0.2220444636608249</v>
      </c>
    </row>
    <row r="64" spans="1:7" ht="12.75">
      <c r="A64" s="17" t="s">
        <v>337</v>
      </c>
      <c r="D64" s="11" t="s">
        <v>338</v>
      </c>
      <c r="E64" s="1">
        <v>100629.13112069563</v>
      </c>
      <c r="F64" s="1">
        <v>98892</v>
      </c>
      <c r="G64" s="25">
        <f t="shared" si="0"/>
        <v>-0.01726270615029059</v>
      </c>
    </row>
    <row r="65" spans="1:7" ht="12.75">
      <c r="A65" s="17" t="s">
        <v>408</v>
      </c>
      <c r="D65" s="11" t="s">
        <v>409</v>
      </c>
      <c r="E65" s="1">
        <v>54780.24193548387</v>
      </c>
      <c r="F65" s="1">
        <v>45482</v>
      </c>
      <c r="G65" s="25">
        <f t="shared" si="0"/>
        <v>-0.169737146222075</v>
      </c>
    </row>
    <row r="66" spans="1:7" ht="12.75">
      <c r="A66" s="19" t="s">
        <v>410</v>
      </c>
      <c r="D66" s="11" t="s">
        <v>411</v>
      </c>
      <c r="E66" s="1">
        <v>18260.08064516129</v>
      </c>
      <c r="F66" s="1">
        <v>32173</v>
      </c>
      <c r="G66" s="25">
        <f t="shared" si="0"/>
        <v>0.7619308821905707</v>
      </c>
    </row>
    <row r="67" spans="1:7" ht="12.75">
      <c r="A67" s="19" t="s">
        <v>339</v>
      </c>
      <c r="D67" s="11" t="s">
        <v>340</v>
      </c>
      <c r="E67" s="1">
        <v>32050.371626839336</v>
      </c>
      <c r="F67" s="1">
        <v>61799</v>
      </c>
      <c r="G67" s="25">
        <f t="shared" si="0"/>
        <v>0.9281835705221225</v>
      </c>
    </row>
    <row r="68" spans="1:7" ht="12.75">
      <c r="A68" s="19" t="s">
        <v>412</v>
      </c>
      <c r="D68" s="11" t="s">
        <v>413</v>
      </c>
      <c r="E68" s="1">
        <v>133568.39922722708</v>
      </c>
      <c r="F68" s="1">
        <v>252756</v>
      </c>
      <c r="G68" s="25">
        <f t="shared" si="0"/>
        <v>0.8923338264315835</v>
      </c>
    </row>
    <row r="69" spans="1:7" ht="12.75">
      <c r="A69" s="19" t="s">
        <v>406</v>
      </c>
      <c r="D69" s="11" t="s">
        <v>407</v>
      </c>
      <c r="E69" s="1">
        <v>95150.18481282581</v>
      </c>
      <c r="F69" s="1">
        <v>83611</v>
      </c>
      <c r="G69" s="25">
        <f t="shared" si="0"/>
        <v>-0.12127338307881441</v>
      </c>
    </row>
    <row r="70" spans="1:7" ht="12.75">
      <c r="A70" s="19" t="s">
        <v>404</v>
      </c>
      <c r="D70" s="11" t="s">
        <v>405</v>
      </c>
      <c r="E70" s="1">
        <v>2032.9033613445376</v>
      </c>
      <c r="F70" s="1">
        <v>11848</v>
      </c>
      <c r="G70" s="25">
        <f t="shared" si="0"/>
        <v>4.828117669186142</v>
      </c>
    </row>
    <row r="71" spans="1:7" ht="12.75">
      <c r="A71" s="19" t="s">
        <v>414</v>
      </c>
      <c r="D71" s="11" t="s">
        <v>415</v>
      </c>
      <c r="E71" s="1">
        <v>268677.47656125855</v>
      </c>
      <c r="F71" s="1">
        <v>324470</v>
      </c>
      <c r="G71" s="25">
        <f t="shared" si="0"/>
        <v>0.2076561241858349</v>
      </c>
    </row>
    <row r="72" spans="1:7" ht="12.75">
      <c r="A72" s="19" t="s">
        <v>341</v>
      </c>
      <c r="D72" s="11" t="s">
        <v>342</v>
      </c>
      <c r="E72" s="1">
        <v>87683.97794681338</v>
      </c>
      <c r="F72" s="1">
        <v>72312</v>
      </c>
      <c r="G72" s="25">
        <f t="shared" si="0"/>
        <v>-0.1753111378698807</v>
      </c>
    </row>
    <row r="73" spans="1:7" ht="12.75">
      <c r="A73" s="19" t="s">
        <v>416</v>
      </c>
      <c r="D73" s="11" t="s">
        <v>422</v>
      </c>
      <c r="E73" s="1">
        <v>102256.45161290324</v>
      </c>
      <c r="F73" s="1">
        <v>113360</v>
      </c>
      <c r="G73" s="25">
        <f t="shared" si="0"/>
        <v>0.10858530891654425</v>
      </c>
    </row>
    <row r="74" spans="1:7" ht="12.75">
      <c r="A74" s="19" t="s">
        <v>367</v>
      </c>
      <c r="D74" s="11" t="s">
        <v>368</v>
      </c>
      <c r="E74" s="1">
        <v>38859.61356834054</v>
      </c>
      <c r="F74" s="1">
        <v>44624</v>
      </c>
      <c r="G74" s="25">
        <f aca="true" t="shared" si="1" ref="G74:G137">(F74-E74)/E74</f>
        <v>0.14833874818445925</v>
      </c>
    </row>
    <row r="75" spans="2:7" ht="12.75">
      <c r="B75" t="s">
        <v>558</v>
      </c>
      <c r="E75" s="1">
        <v>21616118.609404057</v>
      </c>
      <c r="F75" s="1">
        <f>F76+F92+F120+F147+F156+F162+F178+F202</f>
        <v>26836269</v>
      </c>
      <c r="G75" s="25">
        <f t="shared" si="1"/>
        <v>0.24149341909721594</v>
      </c>
    </row>
    <row r="76" spans="2:7" ht="12.75">
      <c r="B76" t="s">
        <v>22</v>
      </c>
      <c r="E76" s="1">
        <v>1598999.3238871591</v>
      </c>
      <c r="F76" s="1">
        <f>F77+F85</f>
        <v>3252462</v>
      </c>
      <c r="G76" s="25">
        <f t="shared" si="1"/>
        <v>1.0340608975951795</v>
      </c>
    </row>
    <row r="77" spans="2:7" ht="12.75">
      <c r="B77" t="s">
        <v>20</v>
      </c>
      <c r="E77" s="1">
        <v>1393120.8935214912</v>
      </c>
      <c r="F77" s="1">
        <f>SUM(F78:F84)</f>
        <v>3095829</v>
      </c>
      <c r="G77" s="25">
        <f t="shared" si="1"/>
        <v>1.2222256621063603</v>
      </c>
    </row>
    <row r="78" spans="1:7" ht="12.75">
      <c r="A78" s="10">
        <v>100</v>
      </c>
      <c r="D78" s="11" t="s">
        <v>457</v>
      </c>
      <c r="E78" s="1">
        <v>344034.9682303221</v>
      </c>
      <c r="F78" s="1">
        <v>694319</v>
      </c>
      <c r="G78" s="25">
        <f t="shared" si="1"/>
        <v>1.0181640359743087</v>
      </c>
    </row>
    <row r="79" spans="1:7" ht="12.75">
      <c r="A79" s="10">
        <v>101</v>
      </c>
      <c r="D79" s="11" t="s">
        <v>393</v>
      </c>
      <c r="E79" s="1">
        <v>706645.9562447786</v>
      </c>
      <c r="F79" s="1">
        <v>663445</v>
      </c>
      <c r="G79" s="25">
        <f t="shared" si="1"/>
        <v>-0.06113522035044943</v>
      </c>
    </row>
    <row r="80" spans="1:7" ht="12.75">
      <c r="A80" s="10">
        <v>102</v>
      </c>
      <c r="D80" s="11" t="s">
        <v>434</v>
      </c>
      <c r="E80" s="1">
        <v>244180.66463954002</v>
      </c>
      <c r="F80" s="1">
        <v>719165</v>
      </c>
      <c r="G80" s="25">
        <f t="shared" si="1"/>
        <v>1.9452168174807485</v>
      </c>
    </row>
    <row r="81" spans="1:7" ht="12.75">
      <c r="A81" s="10">
        <v>104</v>
      </c>
      <c r="D81" s="11" t="s">
        <v>458</v>
      </c>
      <c r="E81" s="1">
        <v>32243.642230576443</v>
      </c>
      <c r="F81" s="1">
        <v>411077</v>
      </c>
      <c r="G81" s="25">
        <f t="shared" si="1"/>
        <v>11.749087000170789</v>
      </c>
    </row>
    <row r="82" spans="1:7" ht="12.75">
      <c r="A82" s="10">
        <v>106</v>
      </c>
      <c r="D82" s="11" t="s">
        <v>459</v>
      </c>
      <c r="E82" s="1">
        <v>4207.946428571429</v>
      </c>
      <c r="F82" s="1">
        <v>78830</v>
      </c>
      <c r="G82" s="25">
        <f t="shared" si="1"/>
        <v>17.7336035137601</v>
      </c>
    </row>
    <row r="83" spans="1:7" ht="12.75">
      <c r="A83" s="10">
        <v>110</v>
      </c>
      <c r="D83" s="11" t="s">
        <v>394</v>
      </c>
      <c r="E83" s="1">
        <v>32463.34419381788</v>
      </c>
      <c r="F83" s="1">
        <v>199583</v>
      </c>
      <c r="G83" s="25">
        <f t="shared" si="1"/>
        <v>5.147949478292115</v>
      </c>
    </row>
    <row r="84" spans="1:7" ht="12.75">
      <c r="A84" s="10">
        <v>111</v>
      </c>
      <c r="D84" s="11" t="s">
        <v>450</v>
      </c>
      <c r="E84" s="1">
        <v>29344.37155388471</v>
      </c>
      <c r="F84" s="1">
        <v>329410</v>
      </c>
      <c r="G84" s="25">
        <f t="shared" si="1"/>
        <v>10.225662113605278</v>
      </c>
    </row>
    <row r="85" spans="2:7" ht="12.75">
      <c r="B85" t="s">
        <v>21</v>
      </c>
      <c r="E85" s="1">
        <v>205878.43036566782</v>
      </c>
      <c r="F85" s="1">
        <f>SUM(F86:F88)</f>
        <v>156633</v>
      </c>
      <c r="G85" s="25">
        <f t="shared" si="1"/>
        <v>-0.23919664764395818</v>
      </c>
    </row>
    <row r="86" spans="1:7" ht="12.75">
      <c r="A86" s="10">
        <v>120</v>
      </c>
      <c r="D86" s="11" t="s">
        <v>462</v>
      </c>
      <c r="E86" s="1">
        <v>18732</v>
      </c>
      <c r="F86" s="1">
        <v>22378</v>
      </c>
      <c r="G86" s="25">
        <f t="shared" si="1"/>
        <v>0.19464018791373053</v>
      </c>
    </row>
    <row r="87" spans="1:7" ht="12.75">
      <c r="A87" s="10">
        <v>122</v>
      </c>
      <c r="D87" s="11" t="s">
        <v>343</v>
      </c>
      <c r="E87" s="1">
        <v>149708.96983935204</v>
      </c>
      <c r="F87" s="1">
        <v>104521</v>
      </c>
      <c r="G87" s="25">
        <f t="shared" si="1"/>
        <v>-0.3018387601480514</v>
      </c>
    </row>
    <row r="88" spans="1:7" ht="12.75">
      <c r="A88" s="24" t="s">
        <v>707</v>
      </c>
      <c r="B88" s="16"/>
      <c r="C88" s="16"/>
      <c r="D88" s="11" t="s">
        <v>712</v>
      </c>
      <c r="E88" s="1">
        <v>37437.46052631579</v>
      </c>
      <c r="F88" s="1">
        <f>SUM(F89:F91)</f>
        <v>29734</v>
      </c>
      <c r="G88" s="25">
        <f t="shared" si="1"/>
        <v>-0.2057687785981322</v>
      </c>
    </row>
    <row r="89" spans="1:7" ht="12.75">
      <c r="A89" s="10">
        <v>121</v>
      </c>
      <c r="D89" s="11" t="s">
        <v>71</v>
      </c>
      <c r="E89" s="1">
        <v>5088.125</v>
      </c>
      <c r="F89" s="1">
        <v>2900</v>
      </c>
      <c r="G89" s="25">
        <f t="shared" si="1"/>
        <v>-0.430045448962044</v>
      </c>
    </row>
    <row r="90" spans="1:7" ht="12.75">
      <c r="A90" s="10">
        <v>123</v>
      </c>
      <c r="D90" s="11" t="s">
        <v>72</v>
      </c>
      <c r="E90" s="1">
        <v>28196.85245901639</v>
      </c>
      <c r="F90" s="1">
        <v>23370</v>
      </c>
      <c r="G90" s="25">
        <f t="shared" si="1"/>
        <v>-0.17118408751587194</v>
      </c>
    </row>
    <row r="91" spans="1:7" ht="12.75">
      <c r="A91" s="10">
        <v>124</v>
      </c>
      <c r="D91" s="11" t="s">
        <v>74</v>
      </c>
      <c r="E91" s="1">
        <v>4152.483067299396</v>
      </c>
      <c r="F91" s="1">
        <v>3464</v>
      </c>
      <c r="G91" s="25">
        <f t="shared" si="1"/>
        <v>-0.1658003310648433</v>
      </c>
    </row>
    <row r="92" spans="2:7" ht="12.75">
      <c r="B92" t="s">
        <v>23</v>
      </c>
      <c r="E92" s="1">
        <v>2825188.388379108</v>
      </c>
      <c r="F92" s="1">
        <f>F93+F116</f>
        <v>2723885</v>
      </c>
      <c r="G92" s="25">
        <f t="shared" si="1"/>
        <v>-0.035857215326171164</v>
      </c>
    </row>
    <row r="93" spans="2:7" ht="12.75">
      <c r="B93" t="s">
        <v>24</v>
      </c>
      <c r="E93" s="1">
        <v>1791904.876446612</v>
      </c>
      <c r="F93" s="1">
        <f>F94+F97</f>
        <v>1964383</v>
      </c>
      <c r="G93" s="25">
        <f t="shared" si="1"/>
        <v>0.09625406226664</v>
      </c>
    </row>
    <row r="94" spans="2:7" ht="12.75">
      <c r="B94" t="s">
        <v>25</v>
      </c>
      <c r="E94" s="1">
        <v>222664.47277959663</v>
      </c>
      <c r="F94" s="1">
        <f>SUM(F95:F96)</f>
        <v>228502</v>
      </c>
      <c r="G94" s="25">
        <f t="shared" si="1"/>
        <v>0.02621669792011057</v>
      </c>
    </row>
    <row r="95" spans="1:7" ht="12.75">
      <c r="A95" s="20">
        <v>130</v>
      </c>
      <c r="D95" s="11" t="s">
        <v>441</v>
      </c>
      <c r="E95" s="1">
        <v>167151.3417721519</v>
      </c>
      <c r="F95" s="1">
        <v>192861</v>
      </c>
      <c r="G95" s="25">
        <f t="shared" si="1"/>
        <v>0.1538106601794053</v>
      </c>
    </row>
    <row r="96" spans="1:7" ht="12.75">
      <c r="A96" s="20">
        <v>131</v>
      </c>
      <c r="D96" s="11" t="s">
        <v>395</v>
      </c>
      <c r="E96" s="1">
        <v>55513.13100744471</v>
      </c>
      <c r="F96" s="1">
        <v>35641</v>
      </c>
      <c r="G96" s="25">
        <f t="shared" si="1"/>
        <v>-0.35797172032648844</v>
      </c>
    </row>
    <row r="97" spans="2:7" ht="12.75">
      <c r="B97" s="21" t="s">
        <v>26</v>
      </c>
      <c r="E97" s="1">
        <v>1569240.4036670153</v>
      </c>
      <c r="F97" s="1">
        <f>SUM(F98:F109)+F112</f>
        <v>1735881</v>
      </c>
      <c r="G97" s="25">
        <f t="shared" si="1"/>
        <v>0.10619188490404496</v>
      </c>
    </row>
    <row r="98" spans="1:7" ht="12.75">
      <c r="A98" s="20">
        <v>132</v>
      </c>
      <c r="D98" s="11" t="s">
        <v>442</v>
      </c>
      <c r="E98" s="1">
        <v>143625.28289473685</v>
      </c>
      <c r="F98" s="1">
        <v>110473</v>
      </c>
      <c r="G98" s="25">
        <f t="shared" si="1"/>
        <v>-0.23082483965608064</v>
      </c>
    </row>
    <row r="99" spans="1:7" ht="12.75">
      <c r="A99" s="20">
        <v>135</v>
      </c>
      <c r="D99" s="11" t="s">
        <v>446</v>
      </c>
      <c r="E99" s="1">
        <v>61503.06569343066</v>
      </c>
      <c r="F99" s="1">
        <v>65078</v>
      </c>
      <c r="G99" s="25">
        <f t="shared" si="1"/>
        <v>0.05812611560518014</v>
      </c>
    </row>
    <row r="100" spans="1:7" ht="12.75">
      <c r="A100" s="20">
        <v>136</v>
      </c>
      <c r="D100" s="11" t="s">
        <v>449</v>
      </c>
      <c r="E100" s="1">
        <v>243158.83969465652</v>
      </c>
      <c r="F100" s="1">
        <v>273652</v>
      </c>
      <c r="G100" s="25">
        <f t="shared" si="1"/>
        <v>0.1254042844736176</v>
      </c>
    </row>
    <row r="101" spans="1:7" ht="12.75">
      <c r="A101" s="20">
        <v>140</v>
      </c>
      <c r="D101" s="11" t="s">
        <v>451</v>
      </c>
      <c r="E101" s="1">
        <v>44120.289766168535</v>
      </c>
      <c r="F101" s="1">
        <v>66453</v>
      </c>
      <c r="G101" s="25">
        <f t="shared" si="1"/>
        <v>0.5061777778929322</v>
      </c>
    </row>
    <row r="102" spans="1:7" ht="12.75">
      <c r="A102" s="20">
        <v>141</v>
      </c>
      <c r="D102" s="11" t="s">
        <v>452</v>
      </c>
      <c r="E102" s="1">
        <v>245801.57894736843</v>
      </c>
      <c r="F102" s="1">
        <v>310114</v>
      </c>
      <c r="G102" s="25">
        <f t="shared" si="1"/>
        <v>0.2616436449596701</v>
      </c>
    </row>
    <row r="103" spans="1:7" ht="12.75">
      <c r="A103" s="20">
        <v>142</v>
      </c>
      <c r="D103" s="11" t="s">
        <v>447</v>
      </c>
      <c r="E103" s="1">
        <v>48083.54818318218</v>
      </c>
      <c r="F103" s="1">
        <v>34588</v>
      </c>
      <c r="G103" s="25">
        <f t="shared" si="1"/>
        <v>-0.2806687254394928</v>
      </c>
    </row>
    <row r="104" spans="1:7" ht="12.75">
      <c r="A104" s="20">
        <v>143</v>
      </c>
      <c r="D104" s="11" t="s">
        <v>444</v>
      </c>
      <c r="E104" s="1">
        <v>181510.2721838128</v>
      </c>
      <c r="F104" s="1">
        <v>191278</v>
      </c>
      <c r="G104" s="25">
        <f t="shared" si="1"/>
        <v>0.05381363654336631</v>
      </c>
    </row>
    <row r="105" spans="1:7" ht="12.75">
      <c r="A105" s="20">
        <v>144</v>
      </c>
      <c r="D105" s="11" t="s">
        <v>454</v>
      </c>
      <c r="E105" s="1">
        <v>11810.868131868132</v>
      </c>
      <c r="F105" s="1">
        <v>10860</v>
      </c>
      <c r="G105" s="25">
        <f t="shared" si="1"/>
        <v>-0.08050789503800282</v>
      </c>
    </row>
    <row r="106" spans="1:7" ht="12.75">
      <c r="A106" s="20">
        <v>145</v>
      </c>
      <c r="D106" s="11" t="s">
        <v>443</v>
      </c>
      <c r="E106" s="1">
        <v>26074.949869164033</v>
      </c>
      <c r="F106" s="1">
        <v>38737</v>
      </c>
      <c r="G106" s="25">
        <f t="shared" si="1"/>
        <v>0.4856020891457198</v>
      </c>
    </row>
    <row r="107" spans="1:7" ht="12.75">
      <c r="A107" s="22">
        <v>146</v>
      </c>
      <c r="D107" s="11" t="s">
        <v>453</v>
      </c>
      <c r="E107" s="1">
        <v>193616.24959906322</v>
      </c>
      <c r="F107" s="1">
        <v>277074</v>
      </c>
      <c r="G107" s="25">
        <f t="shared" si="1"/>
        <v>0.4310472420251889</v>
      </c>
    </row>
    <row r="108" spans="1:7" ht="12.75">
      <c r="A108" s="20">
        <v>151</v>
      </c>
      <c r="D108" s="11" t="s">
        <v>448</v>
      </c>
      <c r="E108" s="1">
        <v>10606.387387387387</v>
      </c>
      <c r="F108" s="1">
        <v>8538</v>
      </c>
      <c r="G108" s="25">
        <f t="shared" si="1"/>
        <v>-0.19501337371921898</v>
      </c>
    </row>
    <row r="109" spans="1:7" ht="12.75">
      <c r="A109" s="14" t="s">
        <v>703</v>
      </c>
      <c r="D109" s="11" t="s">
        <v>704</v>
      </c>
      <c r="E109" s="1">
        <v>29403.748624862492</v>
      </c>
      <c r="F109" s="1">
        <f>SUM(F110:F111)</f>
        <v>22547</v>
      </c>
      <c r="G109" s="25">
        <f t="shared" si="1"/>
        <v>-0.23319300924320693</v>
      </c>
    </row>
    <row r="110" spans="1:7" ht="12.75">
      <c r="A110" s="23">
        <v>150</v>
      </c>
      <c r="D110" s="11" t="s">
        <v>705</v>
      </c>
      <c r="E110" s="1">
        <v>6298.055555555557</v>
      </c>
      <c r="F110" s="1">
        <v>6559</v>
      </c>
      <c r="G110" s="25">
        <f t="shared" si="1"/>
        <v>0.04143254090768739</v>
      </c>
    </row>
    <row r="111" spans="1:7" ht="12.75">
      <c r="A111" s="20">
        <v>152</v>
      </c>
      <c r="D111" s="11" t="s">
        <v>706</v>
      </c>
      <c r="E111" s="1">
        <v>23105.693069306933</v>
      </c>
      <c r="F111" s="1">
        <v>15988</v>
      </c>
      <c r="G111" s="25">
        <f t="shared" si="1"/>
        <v>-0.3080493213493739</v>
      </c>
    </row>
    <row r="112" spans="1:7" ht="12.75">
      <c r="A112" s="14" t="s">
        <v>699</v>
      </c>
      <c r="D112" s="11" t="s">
        <v>700</v>
      </c>
      <c r="E112" s="1">
        <v>329925.32269131416</v>
      </c>
      <c r="F112" s="1">
        <f>SUM(F113:F115)</f>
        <v>326489</v>
      </c>
      <c r="G112" s="25">
        <f t="shared" si="1"/>
        <v>-0.010415456028906454</v>
      </c>
    </row>
    <row r="113" spans="1:7" ht="12.75">
      <c r="A113" s="20">
        <v>133</v>
      </c>
      <c r="D113" s="11" t="s">
        <v>701</v>
      </c>
      <c r="E113" s="1">
        <v>2148</v>
      </c>
      <c r="F113" s="1">
        <v>2773</v>
      </c>
      <c r="G113" s="25">
        <f t="shared" si="1"/>
        <v>0.2909683426443203</v>
      </c>
    </row>
    <row r="114" spans="1:7" ht="12.75">
      <c r="A114" s="20">
        <v>134</v>
      </c>
      <c r="D114" s="11" t="s">
        <v>702</v>
      </c>
      <c r="E114" s="1">
        <v>6293.79754601227</v>
      </c>
      <c r="F114" s="1">
        <v>9055</v>
      </c>
      <c r="G114" s="25">
        <f t="shared" si="1"/>
        <v>0.438718028948551</v>
      </c>
    </row>
    <row r="115" spans="1:7" ht="12.75">
      <c r="A115" s="20">
        <v>153</v>
      </c>
      <c r="D115" s="11" t="s">
        <v>698</v>
      </c>
      <c r="E115" s="1">
        <v>321483.5251453019</v>
      </c>
      <c r="F115" s="1">
        <v>314661</v>
      </c>
      <c r="G115" s="25">
        <f t="shared" si="1"/>
        <v>-0.021222005520246456</v>
      </c>
    </row>
    <row r="116" spans="2:7" ht="12.75">
      <c r="B116" t="s">
        <v>27</v>
      </c>
      <c r="E116" s="1">
        <v>1033283.5119324964</v>
      </c>
      <c r="F116" s="1">
        <f>SUM(F117:F119)</f>
        <v>759502</v>
      </c>
      <c r="G116" s="25">
        <f t="shared" si="1"/>
        <v>-0.2649626252338597</v>
      </c>
    </row>
    <row r="117" spans="1:7" ht="12.75">
      <c r="A117" s="20">
        <v>154</v>
      </c>
      <c r="D117" s="11" t="s">
        <v>538</v>
      </c>
      <c r="E117" s="1">
        <v>287765.56962025317</v>
      </c>
      <c r="F117" s="1">
        <v>227035</v>
      </c>
      <c r="G117" s="25">
        <f t="shared" si="1"/>
        <v>-0.21104182025805113</v>
      </c>
    </row>
    <row r="118" spans="1:7" ht="12.75">
      <c r="A118" s="20">
        <v>155</v>
      </c>
      <c r="D118" s="11" t="s">
        <v>456</v>
      </c>
      <c r="E118" s="1">
        <v>664434.8299956298</v>
      </c>
      <c r="F118" s="1">
        <v>450287</v>
      </c>
      <c r="G118" s="25">
        <f t="shared" si="1"/>
        <v>-0.3223007288721429</v>
      </c>
    </row>
    <row r="119" spans="1:7" ht="12.75">
      <c r="A119" s="20">
        <v>156</v>
      </c>
      <c r="D119" s="11" t="s">
        <v>539</v>
      </c>
      <c r="E119" s="1">
        <v>81083.11231661346</v>
      </c>
      <c r="F119" s="1">
        <v>82180</v>
      </c>
      <c r="G119" s="25">
        <f t="shared" si="1"/>
        <v>0.013527942527704256</v>
      </c>
    </row>
    <row r="120" spans="2:7" ht="12.75">
      <c r="B120" t="s">
        <v>28</v>
      </c>
      <c r="E120" s="1">
        <v>1289562.4724009782</v>
      </c>
      <c r="F120" s="1">
        <f>F121+F131+F139</f>
        <v>1237491</v>
      </c>
      <c r="G120" s="25">
        <f t="shared" si="1"/>
        <v>-0.04037917783388088</v>
      </c>
    </row>
    <row r="121" spans="2:7" ht="12.75">
      <c r="B121" t="s">
        <v>29</v>
      </c>
      <c r="E121" s="1">
        <v>417475.1664909939</v>
      </c>
      <c r="F121" s="1">
        <f>SUM(F122:F130)</f>
        <v>595103</v>
      </c>
      <c r="G121" s="25">
        <f t="shared" si="1"/>
        <v>0.42548119688656494</v>
      </c>
    </row>
    <row r="122" spans="1:7" ht="12.75">
      <c r="A122" s="20">
        <v>160</v>
      </c>
      <c r="D122" s="11" t="s">
        <v>471</v>
      </c>
      <c r="E122" s="1">
        <v>29254.641932841932</v>
      </c>
      <c r="F122" s="1">
        <v>28018</v>
      </c>
      <c r="G122" s="25">
        <f t="shared" si="1"/>
        <v>-0.042271648228708956</v>
      </c>
    </row>
    <row r="123" spans="1:7" ht="12.75">
      <c r="A123" s="20">
        <v>161</v>
      </c>
      <c r="D123" s="11" t="s">
        <v>472</v>
      </c>
      <c r="E123" s="1">
        <v>65195.81746815064</v>
      </c>
      <c r="F123" s="1">
        <v>83964</v>
      </c>
      <c r="G123" s="25">
        <f t="shared" si="1"/>
        <v>0.28787402721068667</v>
      </c>
    </row>
    <row r="124" spans="1:7" ht="12.75">
      <c r="A124" s="20">
        <v>164</v>
      </c>
      <c r="D124" s="11" t="s">
        <v>344</v>
      </c>
      <c r="E124" s="1">
        <v>33065.03402440674</v>
      </c>
      <c r="F124" s="1">
        <v>28340</v>
      </c>
      <c r="G124" s="25">
        <f t="shared" si="1"/>
        <v>-0.14290122976794725</v>
      </c>
    </row>
    <row r="125" spans="1:7" ht="12.75">
      <c r="A125" s="20">
        <v>165</v>
      </c>
      <c r="D125" s="11" t="s">
        <v>463</v>
      </c>
      <c r="E125" s="1">
        <v>30607.92938367644</v>
      </c>
      <c r="F125" s="1">
        <v>81621</v>
      </c>
      <c r="G125" s="25">
        <f t="shared" si="1"/>
        <v>1.6666619285762405</v>
      </c>
    </row>
    <row r="126" spans="1:7" ht="12.75">
      <c r="A126" s="20">
        <v>170</v>
      </c>
      <c r="D126" s="11" t="s">
        <v>464</v>
      </c>
      <c r="E126" s="1">
        <v>27403.543307086617</v>
      </c>
      <c r="F126" s="1">
        <v>20336</v>
      </c>
      <c r="G126" s="25">
        <f t="shared" si="1"/>
        <v>-0.2579061849005101</v>
      </c>
    </row>
    <row r="127" spans="1:7" ht="12.75">
      <c r="A127" s="20">
        <v>171</v>
      </c>
      <c r="D127" s="11" t="s">
        <v>466</v>
      </c>
      <c r="E127" s="1">
        <v>8354</v>
      </c>
      <c r="F127" s="1">
        <v>9475</v>
      </c>
      <c r="G127" s="25">
        <f t="shared" si="1"/>
        <v>0.13418721570505146</v>
      </c>
    </row>
    <row r="128" spans="1:7" ht="12.75">
      <c r="A128" s="20">
        <v>172</v>
      </c>
      <c r="D128" s="11" t="s">
        <v>465</v>
      </c>
      <c r="E128" s="1">
        <v>144980.53605115908</v>
      </c>
      <c r="F128" s="1">
        <v>107359</v>
      </c>
      <c r="G128" s="25">
        <f t="shared" si="1"/>
        <v>-0.25949370222968154</v>
      </c>
    </row>
    <row r="129" spans="1:7" ht="12.75">
      <c r="A129" s="20">
        <v>174</v>
      </c>
      <c r="D129" s="11" t="s">
        <v>467</v>
      </c>
      <c r="E129" s="1">
        <v>66315.32527993109</v>
      </c>
      <c r="F129" s="1">
        <v>84549</v>
      </c>
      <c r="G129" s="25">
        <f t="shared" si="1"/>
        <v>0.2749541624519023</v>
      </c>
    </row>
    <row r="130" spans="1:7" ht="12.75">
      <c r="A130" s="20">
        <v>176</v>
      </c>
      <c r="D130" s="11" t="s">
        <v>468</v>
      </c>
      <c r="E130" s="1">
        <v>12298.33904374136</v>
      </c>
      <c r="F130" s="1">
        <v>151441</v>
      </c>
      <c r="G130" s="25">
        <f t="shared" si="1"/>
        <v>11.313939261340215</v>
      </c>
    </row>
    <row r="131" spans="2:7" ht="12.75">
      <c r="B131" t="s">
        <v>30</v>
      </c>
      <c r="E131" s="1">
        <v>369681.43769461167</v>
      </c>
      <c r="F131" s="1">
        <f>SUM(F132:F136)</f>
        <v>346772</v>
      </c>
      <c r="G131" s="25">
        <f t="shared" si="1"/>
        <v>-0.06197075470566854</v>
      </c>
    </row>
    <row r="132" spans="1:7" ht="12.75">
      <c r="A132" s="20">
        <v>180</v>
      </c>
      <c r="D132" s="11" t="s">
        <v>500</v>
      </c>
      <c r="E132" s="1">
        <v>33301.84375</v>
      </c>
      <c r="F132" s="1">
        <v>27007</v>
      </c>
      <c r="G132" s="25">
        <f t="shared" si="1"/>
        <v>-0.1890238809975799</v>
      </c>
    </row>
    <row r="133" spans="1:7" ht="12.75">
      <c r="A133" s="20">
        <v>181</v>
      </c>
      <c r="D133" s="11" t="s">
        <v>501</v>
      </c>
      <c r="E133" s="1">
        <v>127587.59887295082</v>
      </c>
      <c r="F133" s="1">
        <v>91108</v>
      </c>
      <c r="G133" s="25">
        <f t="shared" si="1"/>
        <v>-0.28591806096512934</v>
      </c>
    </row>
    <row r="134" spans="1:7" ht="12.75">
      <c r="A134" s="20">
        <v>182</v>
      </c>
      <c r="D134" s="11" t="s">
        <v>502</v>
      </c>
      <c r="E134" s="1">
        <v>158717.1843575419</v>
      </c>
      <c r="F134" s="1">
        <v>170725</v>
      </c>
      <c r="G134" s="25">
        <f t="shared" si="1"/>
        <v>0.07565542251183156</v>
      </c>
    </row>
    <row r="135" spans="1:7" ht="12.75">
      <c r="A135" s="20">
        <v>184</v>
      </c>
      <c r="D135" s="11" t="s">
        <v>503</v>
      </c>
      <c r="E135" s="1">
        <v>27183.44262295082</v>
      </c>
      <c r="F135" s="1">
        <v>21793</v>
      </c>
      <c r="G135" s="25">
        <f t="shared" si="1"/>
        <v>-0.1982987474294261</v>
      </c>
    </row>
    <row r="136" spans="1:7" ht="12.75">
      <c r="A136" s="14" t="s">
        <v>697</v>
      </c>
      <c r="D136" s="11" t="s">
        <v>694</v>
      </c>
      <c r="E136" s="1">
        <v>22891.368091168093</v>
      </c>
      <c r="F136" s="1">
        <f>SUM(F137:F138)</f>
        <v>36139</v>
      </c>
      <c r="G136" s="25">
        <f t="shared" si="1"/>
        <v>0.5787173512771866</v>
      </c>
    </row>
    <row r="137" spans="1:7" ht="12.75">
      <c r="A137" s="20">
        <v>183</v>
      </c>
      <c r="D137" s="11" t="s">
        <v>695</v>
      </c>
      <c r="E137" s="1">
        <v>2211</v>
      </c>
      <c r="F137" s="1">
        <v>2790</v>
      </c>
      <c r="G137" s="25">
        <f t="shared" si="1"/>
        <v>0.2618724559023066</v>
      </c>
    </row>
    <row r="138" spans="1:7" ht="12.75">
      <c r="A138" s="20">
        <v>186</v>
      </c>
      <c r="D138" s="11" t="s">
        <v>696</v>
      </c>
      <c r="E138" s="1">
        <v>20680.368091168093</v>
      </c>
      <c r="F138" s="1">
        <v>33349</v>
      </c>
      <c r="G138" s="25">
        <f aca="true" t="shared" si="2" ref="G138:G201">(F138-E138)/E138</f>
        <v>0.6125921866082386</v>
      </c>
    </row>
    <row r="139" spans="2:7" ht="12.75">
      <c r="B139" t="s">
        <v>31</v>
      </c>
      <c r="E139" s="1">
        <v>502405.86821537267</v>
      </c>
      <c r="F139" s="1">
        <f>SUM(F140:F144)</f>
        <v>295616</v>
      </c>
      <c r="G139" s="25">
        <f t="shared" si="2"/>
        <v>-0.4115992294236608</v>
      </c>
    </row>
    <row r="140" spans="1:7" ht="12.75">
      <c r="A140" s="20">
        <v>190</v>
      </c>
      <c r="D140" s="11" t="s">
        <v>540</v>
      </c>
      <c r="E140" s="1">
        <v>23069.071032828906</v>
      </c>
      <c r="F140" s="1">
        <v>27417</v>
      </c>
      <c r="G140" s="25">
        <f t="shared" si="2"/>
        <v>0.18847438464183</v>
      </c>
    </row>
    <row r="141" spans="1:7" ht="12.75">
      <c r="A141" s="10">
        <v>191</v>
      </c>
      <c r="D141" s="11" t="s">
        <v>541</v>
      </c>
      <c r="E141" s="1">
        <v>16299.71264367816</v>
      </c>
      <c r="F141" s="1">
        <v>19806</v>
      </c>
      <c r="G141" s="25">
        <f t="shared" si="2"/>
        <v>0.21511344604481433</v>
      </c>
    </row>
    <row r="142" spans="1:7" ht="12.75">
      <c r="A142" s="10">
        <v>192</v>
      </c>
      <c r="D142" s="11" t="s">
        <v>542</v>
      </c>
      <c r="E142" s="1">
        <v>75934.76265194741</v>
      </c>
      <c r="F142" s="1">
        <v>88393</v>
      </c>
      <c r="G142" s="25">
        <f t="shared" si="2"/>
        <v>0.1640650067631848</v>
      </c>
    </row>
    <row r="143" spans="1:7" ht="12.75">
      <c r="A143" s="10">
        <v>193</v>
      </c>
      <c r="D143" s="11" t="s">
        <v>445</v>
      </c>
      <c r="E143" s="1">
        <v>13104.06289384334</v>
      </c>
      <c r="F143" s="1">
        <v>12798</v>
      </c>
      <c r="G143" s="25">
        <f t="shared" si="2"/>
        <v>-0.02335633584200341</v>
      </c>
    </row>
    <row r="144" spans="1:7" ht="12.75">
      <c r="A144" s="14" t="s">
        <v>691</v>
      </c>
      <c r="D144" s="11" t="s">
        <v>690</v>
      </c>
      <c r="E144" s="1">
        <v>373998.2589930749</v>
      </c>
      <c r="F144" s="1">
        <f>SUM(F145:F146)</f>
        <v>147202</v>
      </c>
      <c r="G144" s="25">
        <f t="shared" si="2"/>
        <v>-0.6064099325052589</v>
      </c>
    </row>
    <row r="145" spans="1:7" ht="12.75">
      <c r="A145" s="10">
        <v>194</v>
      </c>
      <c r="D145" s="11" t="s">
        <v>692</v>
      </c>
      <c r="E145" s="1">
        <v>34609.77049180328</v>
      </c>
      <c r="F145" s="1">
        <v>3800</v>
      </c>
      <c r="G145" s="25">
        <f t="shared" si="2"/>
        <v>-0.8902044149382625</v>
      </c>
    </row>
    <row r="146" spans="1:7" ht="12.75">
      <c r="A146" s="10">
        <v>196</v>
      </c>
      <c r="D146" s="11" t="s">
        <v>693</v>
      </c>
      <c r="E146" s="1">
        <v>339388.4885012716</v>
      </c>
      <c r="F146" s="1">
        <v>143402</v>
      </c>
      <c r="G146" s="25">
        <f t="shared" si="2"/>
        <v>-0.5774694638782284</v>
      </c>
    </row>
    <row r="147" spans="2:7" ht="12.75">
      <c r="B147" t="s">
        <v>32</v>
      </c>
      <c r="E147" s="1">
        <v>1457395.3361479212</v>
      </c>
      <c r="F147" s="1">
        <f>F148+F152</f>
        <v>2010725</v>
      </c>
      <c r="G147" s="25">
        <f t="shared" si="2"/>
        <v>0.37967025839028595</v>
      </c>
    </row>
    <row r="148" spans="2:7" ht="12.75">
      <c r="B148" t="s">
        <v>33</v>
      </c>
      <c r="E148" s="1">
        <v>1034366.951012786</v>
      </c>
      <c r="F148" s="1">
        <f>SUM(F149:F151)</f>
        <v>1485765</v>
      </c>
      <c r="G148" s="25">
        <f t="shared" si="2"/>
        <v>0.4364003012134464</v>
      </c>
    </row>
    <row r="149" spans="1:7" ht="12.75">
      <c r="A149" s="10">
        <v>200</v>
      </c>
      <c r="D149" s="11" t="s">
        <v>489</v>
      </c>
      <c r="E149" s="1">
        <v>448138.72204339056</v>
      </c>
      <c r="F149" s="1">
        <v>572197</v>
      </c>
      <c r="G149" s="25">
        <f t="shared" si="2"/>
        <v>0.27683007929093356</v>
      </c>
    </row>
    <row r="150" spans="1:7" ht="12.75">
      <c r="A150" s="10">
        <v>201</v>
      </c>
      <c r="D150" s="11" t="s">
        <v>384</v>
      </c>
      <c r="E150" s="1">
        <v>388309.54056487605</v>
      </c>
      <c r="F150" s="1">
        <v>644634</v>
      </c>
      <c r="G150" s="25">
        <f t="shared" si="2"/>
        <v>0.6601034295017509</v>
      </c>
    </row>
    <row r="151" spans="1:7" ht="12.75">
      <c r="A151" s="10">
        <v>202</v>
      </c>
      <c r="D151" s="11" t="s">
        <v>345</v>
      </c>
      <c r="E151" s="1">
        <v>197918.6884045193</v>
      </c>
      <c r="F151" s="1">
        <v>268934</v>
      </c>
      <c r="G151" s="25">
        <f t="shared" si="2"/>
        <v>0.3588105406718083</v>
      </c>
    </row>
    <row r="152" spans="2:7" ht="12.75">
      <c r="B152" s="21" t="s">
        <v>34</v>
      </c>
      <c r="E152" s="1">
        <v>423028.38513513515</v>
      </c>
      <c r="F152" s="1">
        <f>SUM(F153:F155)</f>
        <v>524960</v>
      </c>
      <c r="G152" s="25">
        <f t="shared" si="2"/>
        <v>0.2409569155325194</v>
      </c>
    </row>
    <row r="153" spans="1:7" ht="12.75">
      <c r="A153" s="10">
        <v>204</v>
      </c>
      <c r="D153" s="11" t="s">
        <v>504</v>
      </c>
      <c r="E153" s="1">
        <v>339421.1712438245</v>
      </c>
      <c r="F153" s="1">
        <v>388926</v>
      </c>
      <c r="G153" s="25">
        <f t="shared" si="2"/>
        <v>0.1458507392887804</v>
      </c>
    </row>
    <row r="154" spans="1:7" ht="12.75">
      <c r="A154" s="10">
        <v>205</v>
      </c>
      <c r="D154" s="11" t="s">
        <v>505</v>
      </c>
      <c r="E154" s="1">
        <v>40879.862539959315</v>
      </c>
      <c r="F154" s="1">
        <v>52584</v>
      </c>
      <c r="G154" s="25">
        <f t="shared" si="2"/>
        <v>0.28630569509865905</v>
      </c>
    </row>
    <row r="155" spans="1:7" ht="12.75">
      <c r="A155" s="10">
        <v>206</v>
      </c>
      <c r="D155" s="11" t="s">
        <v>506</v>
      </c>
      <c r="E155" s="1">
        <v>42727.351351351346</v>
      </c>
      <c r="F155" s="1">
        <v>83450</v>
      </c>
      <c r="G155" s="25">
        <f t="shared" si="2"/>
        <v>0.9530815124434506</v>
      </c>
    </row>
    <row r="156" spans="2:7" ht="12.75">
      <c r="B156" t="s">
        <v>35</v>
      </c>
      <c r="E156" s="1">
        <v>1112934.703387815</v>
      </c>
      <c r="F156" s="1">
        <f>SUM(F157:F159)</f>
        <v>1436805</v>
      </c>
      <c r="G156" s="25">
        <f t="shared" si="2"/>
        <v>0.29100565884621227</v>
      </c>
    </row>
    <row r="157" spans="1:7" ht="12.75">
      <c r="A157" s="10">
        <v>210</v>
      </c>
      <c r="B157" t="s">
        <v>36</v>
      </c>
      <c r="E157" s="1">
        <v>697271.8666666666</v>
      </c>
      <c r="F157" s="1">
        <v>871116</v>
      </c>
      <c r="G157" s="25">
        <f t="shared" si="2"/>
        <v>0.2493204467927289</v>
      </c>
    </row>
    <row r="158" spans="1:7" ht="12.75">
      <c r="A158" s="10">
        <v>211</v>
      </c>
      <c r="B158" s="21" t="s">
        <v>37</v>
      </c>
      <c r="E158" s="1">
        <v>60710.1140185557</v>
      </c>
      <c r="F158" s="1">
        <v>58353</v>
      </c>
      <c r="G158" s="25">
        <f t="shared" si="2"/>
        <v>-0.03882572214961189</v>
      </c>
    </row>
    <row r="159" spans="2:7" ht="12.75">
      <c r="B159" s="21" t="s">
        <v>38</v>
      </c>
      <c r="E159" s="1">
        <v>354952.72270259284</v>
      </c>
      <c r="F159" s="1">
        <f>SUM(F160:F161)</f>
        <v>507336</v>
      </c>
      <c r="G159" s="25">
        <f t="shared" si="2"/>
        <v>0.4293058414573306</v>
      </c>
    </row>
    <row r="160" spans="1:7" ht="12.75">
      <c r="A160" s="10">
        <v>214</v>
      </c>
      <c r="D160" s="11" t="s">
        <v>507</v>
      </c>
      <c r="E160" s="1">
        <v>136122.05006435007</v>
      </c>
      <c r="F160" s="1">
        <v>287736</v>
      </c>
      <c r="G160" s="25">
        <f t="shared" si="2"/>
        <v>1.113808893298156</v>
      </c>
    </row>
    <row r="161" spans="1:7" ht="12.75">
      <c r="A161" s="10">
        <v>215</v>
      </c>
      <c r="D161" s="11" t="s">
        <v>346</v>
      </c>
      <c r="E161" s="1">
        <v>218830.6726382428</v>
      </c>
      <c r="F161" s="1">
        <v>219600</v>
      </c>
      <c r="G161" s="25">
        <f t="shared" si="2"/>
        <v>0.0035156285564638444</v>
      </c>
    </row>
    <row r="162" spans="2:7" ht="12.75">
      <c r="B162" t="s">
        <v>39</v>
      </c>
      <c r="E162" s="1">
        <v>5945471.503888565</v>
      </c>
      <c r="F162" s="1">
        <f>F163+F164+F170+F174</f>
        <v>7480786</v>
      </c>
      <c r="G162" s="25">
        <f t="shared" si="2"/>
        <v>0.25823258846792563</v>
      </c>
    </row>
    <row r="163" spans="1:7" ht="12.75">
      <c r="A163" s="10">
        <v>220</v>
      </c>
      <c r="B163" t="s">
        <v>40</v>
      </c>
      <c r="E163" s="1">
        <v>940963.1027714616</v>
      </c>
      <c r="F163" s="1">
        <v>1148525</v>
      </c>
      <c r="G163" s="25">
        <f t="shared" si="2"/>
        <v>0.22058452304579942</v>
      </c>
    </row>
    <row r="164" spans="2:7" ht="12.75">
      <c r="B164" t="s">
        <v>41</v>
      </c>
      <c r="E164" s="1">
        <v>3941097.711191524</v>
      </c>
      <c r="F164" s="1">
        <f>F165+F168+F169</f>
        <v>4514801</v>
      </c>
      <c r="G164" s="25">
        <f t="shared" si="2"/>
        <v>0.14556941513511137</v>
      </c>
    </row>
    <row r="165" spans="2:7" ht="12.75">
      <c r="B165" t="s">
        <v>42</v>
      </c>
      <c r="E165" s="1">
        <v>3374960.3685407112</v>
      </c>
      <c r="F165" s="1">
        <f>SUM(F166:F167)</f>
        <v>3567147</v>
      </c>
      <c r="G165" s="25">
        <f t="shared" si="2"/>
        <v>0.05694485578282146</v>
      </c>
    </row>
    <row r="166" spans="1:7" ht="12.75">
      <c r="A166" s="10">
        <v>230</v>
      </c>
      <c r="D166" s="11" t="s">
        <v>713</v>
      </c>
      <c r="E166" s="1">
        <v>269330</v>
      </c>
      <c r="F166" s="1">
        <v>441827</v>
      </c>
      <c r="G166" s="25">
        <f t="shared" si="2"/>
        <v>0.6404670849886756</v>
      </c>
    </row>
    <row r="167" spans="1:7" ht="12.75">
      <c r="A167" s="10">
        <v>231</v>
      </c>
      <c r="D167" s="11" t="s">
        <v>714</v>
      </c>
      <c r="E167" s="1">
        <v>3105630.3685407112</v>
      </c>
      <c r="F167" s="1">
        <v>3125320</v>
      </c>
      <c r="G167" s="25">
        <f t="shared" si="2"/>
        <v>0.006339979045394454</v>
      </c>
    </row>
    <row r="168" spans="1:7" ht="12.75">
      <c r="A168" s="10">
        <v>232</v>
      </c>
      <c r="B168" s="11" t="s">
        <v>43</v>
      </c>
      <c r="E168" s="1">
        <v>494325.7860055159</v>
      </c>
      <c r="F168" s="1">
        <v>772462</v>
      </c>
      <c r="G168" s="25">
        <f t="shared" si="2"/>
        <v>0.5626577084760465</v>
      </c>
    </row>
    <row r="169" spans="1:7" ht="12.75">
      <c r="A169" s="10">
        <v>233</v>
      </c>
      <c r="B169" s="11" t="s">
        <v>44</v>
      </c>
      <c r="E169" s="1">
        <v>71811.55664529648</v>
      </c>
      <c r="F169" s="1">
        <v>175192</v>
      </c>
      <c r="G169" s="25">
        <f t="shared" si="2"/>
        <v>1.4396073304097459</v>
      </c>
    </row>
    <row r="170" spans="2:7" ht="12.75">
      <c r="B170" t="s">
        <v>45</v>
      </c>
      <c r="E170" s="1">
        <v>333372.3253903805</v>
      </c>
      <c r="F170" s="1">
        <f>SUM(F171:F173)</f>
        <v>280863</v>
      </c>
      <c r="G170" s="25">
        <f t="shared" si="2"/>
        <v>-0.15750955130691144</v>
      </c>
    </row>
    <row r="171" spans="1:7" ht="12.75">
      <c r="A171" s="10">
        <v>240</v>
      </c>
      <c r="D171" s="11" t="s">
        <v>396</v>
      </c>
      <c r="E171" s="1">
        <v>74469.67543859649</v>
      </c>
      <c r="F171" s="1">
        <v>36211</v>
      </c>
      <c r="G171" s="25">
        <f t="shared" si="2"/>
        <v>-0.5137483843358823</v>
      </c>
    </row>
    <row r="172" spans="1:7" ht="12.75">
      <c r="A172" s="10">
        <v>243</v>
      </c>
      <c r="D172" s="11" t="s">
        <v>499</v>
      </c>
      <c r="E172" s="1">
        <v>200881</v>
      </c>
      <c r="F172" s="1">
        <v>190254</v>
      </c>
      <c r="G172" s="25">
        <f t="shared" si="2"/>
        <v>-0.052901966836087035</v>
      </c>
    </row>
    <row r="173" spans="1:7" ht="12.75">
      <c r="A173" s="10">
        <v>244</v>
      </c>
      <c r="D173" s="11" t="s">
        <v>548</v>
      </c>
      <c r="E173" s="1">
        <v>58021.64995178399</v>
      </c>
      <c r="F173" s="1">
        <v>54398</v>
      </c>
      <c r="G173" s="25">
        <f t="shared" si="2"/>
        <v>-0.06245341100770566</v>
      </c>
    </row>
    <row r="174" spans="2:7" ht="12.75">
      <c r="B174" t="s">
        <v>46</v>
      </c>
      <c r="E174" s="1">
        <v>730038.3645351989</v>
      </c>
      <c r="F174" s="1">
        <f>SUM(F175:F177)</f>
        <v>1536597</v>
      </c>
      <c r="G174" s="25">
        <f t="shared" si="2"/>
        <v>1.1048167803870432</v>
      </c>
    </row>
    <row r="175" spans="1:7" ht="12.75">
      <c r="A175" s="10">
        <v>234</v>
      </c>
      <c r="D175" s="11" t="s">
        <v>495</v>
      </c>
      <c r="E175" s="1">
        <v>331311.54422004067</v>
      </c>
      <c r="F175" s="1">
        <v>562290</v>
      </c>
      <c r="G175" s="25">
        <f t="shared" si="2"/>
        <v>0.6971639226267193</v>
      </c>
    </row>
    <row r="176" spans="1:7" ht="12.75">
      <c r="A176" s="10">
        <v>254</v>
      </c>
      <c r="D176" s="11" t="s">
        <v>497</v>
      </c>
      <c r="E176" s="1">
        <v>368009.5643736591</v>
      </c>
      <c r="F176" s="1">
        <v>915915</v>
      </c>
      <c r="G176" s="25">
        <f t="shared" si="2"/>
        <v>1.488834771343128</v>
      </c>
    </row>
    <row r="177" spans="1:7" ht="12.75">
      <c r="A177" s="10">
        <v>255</v>
      </c>
      <c r="D177" s="11" t="s">
        <v>498</v>
      </c>
      <c r="E177" s="1">
        <v>30717.255941499086</v>
      </c>
      <c r="F177" s="1">
        <v>58392</v>
      </c>
      <c r="G177" s="25">
        <f t="shared" si="2"/>
        <v>0.900951052112447</v>
      </c>
    </row>
    <row r="178" spans="2:7" ht="12.75">
      <c r="B178" t="s">
        <v>47</v>
      </c>
      <c r="E178" s="1">
        <v>2331031.4048785884</v>
      </c>
      <c r="F178" s="1">
        <f>F179+F182+F189</f>
        <v>2604644</v>
      </c>
      <c r="G178" s="25">
        <f t="shared" si="2"/>
        <v>0.1173783392831049</v>
      </c>
    </row>
    <row r="179" spans="2:7" ht="12.75">
      <c r="B179" t="s">
        <v>48</v>
      </c>
      <c r="E179" s="1">
        <v>897843.657565377</v>
      </c>
      <c r="F179" s="1">
        <f>SUM(F180:F181)</f>
        <v>981026</v>
      </c>
      <c r="G179" s="25">
        <f t="shared" si="2"/>
        <v>0.0926468007360915</v>
      </c>
    </row>
    <row r="180" spans="1:7" ht="12.75">
      <c r="A180" s="10">
        <v>260</v>
      </c>
      <c r="D180" s="11" t="s">
        <v>511</v>
      </c>
      <c r="E180" s="1">
        <v>278515.5055584275</v>
      </c>
      <c r="F180" s="1">
        <v>231690</v>
      </c>
      <c r="G180" s="25">
        <f t="shared" si="2"/>
        <v>-0.16812530944925916</v>
      </c>
    </row>
    <row r="181" spans="1:7" ht="12.75">
      <c r="A181" s="10">
        <v>263</v>
      </c>
      <c r="D181" s="11" t="s">
        <v>397</v>
      </c>
      <c r="E181" s="1">
        <v>619328.1520069495</v>
      </c>
      <c r="F181" s="1">
        <v>749336</v>
      </c>
      <c r="G181" s="25">
        <f t="shared" si="2"/>
        <v>0.20991754947963617</v>
      </c>
    </row>
    <row r="182" spans="2:7" ht="12.75">
      <c r="B182" t="s">
        <v>49</v>
      </c>
      <c r="E182" s="1">
        <v>472378.4314688295</v>
      </c>
      <c r="F182" s="1">
        <f>SUM(F183:F188)</f>
        <v>606585</v>
      </c>
      <c r="G182" s="25">
        <f t="shared" si="2"/>
        <v>0.28410816326618477</v>
      </c>
    </row>
    <row r="183" spans="1:7" ht="12.75">
      <c r="A183" s="10">
        <v>270</v>
      </c>
      <c r="D183" s="11" t="s">
        <v>514</v>
      </c>
      <c r="E183" s="1">
        <v>35915.59444444445</v>
      </c>
      <c r="F183" s="1">
        <v>38603</v>
      </c>
      <c r="G183" s="25">
        <f t="shared" si="2"/>
        <v>0.07482559030764561</v>
      </c>
    </row>
    <row r="184" spans="1:7" ht="12.75">
      <c r="A184" s="10">
        <v>271</v>
      </c>
      <c r="D184" s="11" t="s">
        <v>385</v>
      </c>
      <c r="E184" s="1">
        <v>120609.27851757909</v>
      </c>
      <c r="F184" s="1">
        <v>139337</v>
      </c>
      <c r="G184" s="25">
        <f t="shared" si="2"/>
        <v>0.15527595979849343</v>
      </c>
    </row>
    <row r="185" spans="1:7" ht="12.75">
      <c r="A185" s="10">
        <v>272</v>
      </c>
      <c r="D185" s="11" t="s">
        <v>496</v>
      </c>
      <c r="E185" s="1">
        <v>128991.28347333876</v>
      </c>
      <c r="F185" s="1">
        <v>194122</v>
      </c>
      <c r="G185" s="25">
        <f t="shared" si="2"/>
        <v>0.5049233930610756</v>
      </c>
    </row>
    <row r="186" spans="1:7" ht="12.75">
      <c r="A186" s="10">
        <v>274</v>
      </c>
      <c r="D186" s="11" t="s">
        <v>521</v>
      </c>
      <c r="E186" s="1">
        <v>21770.70779220779</v>
      </c>
      <c r="F186" s="1">
        <v>26915</v>
      </c>
      <c r="G186" s="25">
        <f t="shared" si="2"/>
        <v>0.23629421040842147</v>
      </c>
    </row>
    <row r="187" spans="1:7" ht="12.75">
      <c r="A187" s="10">
        <v>275</v>
      </c>
      <c r="D187" s="11" t="s">
        <v>513</v>
      </c>
      <c r="E187" s="1">
        <v>148162.2922077922</v>
      </c>
      <c r="F187" s="1">
        <v>170017</v>
      </c>
      <c r="G187" s="25">
        <f t="shared" si="2"/>
        <v>0.14750519492204786</v>
      </c>
    </row>
    <row r="188" spans="1:7" ht="12.75">
      <c r="A188" s="13">
        <v>276</v>
      </c>
      <c r="D188" s="11" t="s">
        <v>515</v>
      </c>
      <c r="E188" s="1">
        <v>16929.275033467202</v>
      </c>
      <c r="F188" s="1">
        <v>37591</v>
      </c>
      <c r="G188" s="25">
        <f t="shared" si="2"/>
        <v>1.2204731109682474</v>
      </c>
    </row>
    <row r="189" spans="2:7" ht="12.75">
      <c r="B189" t="s">
        <v>50</v>
      </c>
      <c r="E189" s="1">
        <v>960809.3158443817</v>
      </c>
      <c r="F189" s="1">
        <f>SUM(F190:F197)+F200+F201</f>
        <v>1017033</v>
      </c>
      <c r="G189" s="25">
        <f t="shared" si="2"/>
        <v>0.0585170056414447</v>
      </c>
    </row>
    <row r="190" spans="1:7" ht="12.75">
      <c r="A190" s="10">
        <v>280</v>
      </c>
      <c r="D190" s="11" t="s">
        <v>516</v>
      </c>
      <c r="E190" s="1">
        <v>68589.97793728104</v>
      </c>
      <c r="F190" s="1">
        <v>54856</v>
      </c>
      <c r="G190" s="25">
        <f t="shared" si="2"/>
        <v>-0.20023301290225592</v>
      </c>
    </row>
    <row r="191" spans="1:7" ht="12.75">
      <c r="A191" s="10">
        <v>281</v>
      </c>
      <c r="D191" s="11" t="s">
        <v>525</v>
      </c>
      <c r="E191" s="1">
        <v>86781.44186046513</v>
      </c>
      <c r="F191" s="1">
        <v>93160</v>
      </c>
      <c r="G191" s="25">
        <f t="shared" si="2"/>
        <v>0.07350140770639511</v>
      </c>
    </row>
    <row r="192" spans="1:7" ht="12.75">
      <c r="A192" s="10">
        <v>282</v>
      </c>
      <c r="D192" s="11" t="s">
        <v>527</v>
      </c>
      <c r="E192" s="1">
        <v>121021.33333333334</v>
      </c>
      <c r="F192" s="1">
        <v>146032</v>
      </c>
      <c r="G192" s="25">
        <f t="shared" si="2"/>
        <v>0.20666328801533604</v>
      </c>
    </row>
    <row r="193" spans="1:7" ht="12.75">
      <c r="A193" s="10">
        <v>283</v>
      </c>
      <c r="D193" s="11" t="s">
        <v>510</v>
      </c>
      <c r="E193" s="1">
        <v>155320.28493540053</v>
      </c>
      <c r="F193" s="1">
        <v>182229</v>
      </c>
      <c r="G193" s="25">
        <f t="shared" si="2"/>
        <v>0.17324662439159902</v>
      </c>
    </row>
    <row r="194" spans="1:7" ht="12.75">
      <c r="A194" s="10">
        <v>284</v>
      </c>
      <c r="D194" s="11" t="s">
        <v>508</v>
      </c>
      <c r="E194" s="1">
        <v>76919.10042587385</v>
      </c>
      <c r="F194" s="1">
        <v>72943</v>
      </c>
      <c r="G194" s="25">
        <f t="shared" si="2"/>
        <v>-0.051691977725423104</v>
      </c>
    </row>
    <row r="195" spans="1:7" ht="12.75">
      <c r="A195" s="10">
        <v>285</v>
      </c>
      <c r="D195" s="11" t="s">
        <v>509</v>
      </c>
      <c r="E195" s="1">
        <v>133471.05711954305</v>
      </c>
      <c r="F195" s="1">
        <v>162156</v>
      </c>
      <c r="G195" s="25">
        <f t="shared" si="2"/>
        <v>0.21491507971473803</v>
      </c>
    </row>
    <row r="196" spans="1:7" ht="12.75">
      <c r="A196" s="10">
        <v>286</v>
      </c>
      <c r="D196" s="11" t="s">
        <v>522</v>
      </c>
      <c r="E196" s="1">
        <v>41467.314841243344</v>
      </c>
      <c r="F196" s="1">
        <v>60015</v>
      </c>
      <c r="G196" s="25">
        <f t="shared" si="2"/>
        <v>0.4472844511337674</v>
      </c>
    </row>
    <row r="197" spans="1:7" ht="25.5">
      <c r="A197" s="24" t="s">
        <v>688</v>
      </c>
      <c r="D197" s="16" t="s">
        <v>689</v>
      </c>
      <c r="E197" s="1">
        <v>126143.98946006755</v>
      </c>
      <c r="F197" s="1">
        <f>SUM(F198:F199)</f>
        <v>90362</v>
      </c>
      <c r="G197" s="25">
        <f t="shared" si="2"/>
        <v>-0.28365988433713507</v>
      </c>
    </row>
    <row r="198" spans="1:7" ht="12.75">
      <c r="A198" s="10">
        <v>290</v>
      </c>
      <c r="D198" s="11" t="s">
        <v>686</v>
      </c>
      <c r="E198" s="1">
        <v>125504.00747808556</v>
      </c>
      <c r="F198" s="1">
        <v>89492</v>
      </c>
      <c r="G198" s="25">
        <f t="shared" si="2"/>
        <v>-0.28693910419054686</v>
      </c>
    </row>
    <row r="199" spans="1:7" ht="12.75">
      <c r="A199" s="10">
        <v>296</v>
      </c>
      <c r="D199" s="11" t="s">
        <v>687</v>
      </c>
      <c r="E199" s="1">
        <v>639.981981981982</v>
      </c>
      <c r="F199" s="1">
        <v>870</v>
      </c>
      <c r="G199" s="25">
        <f t="shared" si="2"/>
        <v>0.3594132717700385</v>
      </c>
    </row>
    <row r="200" spans="1:7" ht="12.75">
      <c r="A200" s="10">
        <v>291</v>
      </c>
      <c r="D200" s="11" t="s">
        <v>518</v>
      </c>
      <c r="E200" s="1">
        <v>117084.38364779874</v>
      </c>
      <c r="F200" s="1">
        <v>124047</v>
      </c>
      <c r="G200" s="25">
        <f t="shared" si="2"/>
        <v>0.059466652471310735</v>
      </c>
    </row>
    <row r="201" spans="1:7" ht="12.75">
      <c r="A201" s="13">
        <v>292</v>
      </c>
      <c r="D201" s="11" t="s">
        <v>519</v>
      </c>
      <c r="E201" s="1">
        <v>34010.43228337516</v>
      </c>
      <c r="F201" s="1">
        <v>31233</v>
      </c>
      <c r="G201" s="25">
        <f t="shared" si="2"/>
        <v>-0.08166412764864535</v>
      </c>
    </row>
    <row r="202" spans="2:7" ht="12.75">
      <c r="B202" t="s">
        <v>51</v>
      </c>
      <c r="E202" s="1">
        <v>5055535.476433925</v>
      </c>
      <c r="F202" s="1">
        <f>F203+F226</f>
        <v>6089471</v>
      </c>
      <c r="G202" s="25">
        <f aca="true" t="shared" si="3" ref="G202:G265">(F202-E202)/E202</f>
        <v>0.20451553122032334</v>
      </c>
    </row>
    <row r="203" spans="2:7" ht="12.75">
      <c r="B203" t="s">
        <v>52</v>
      </c>
      <c r="E203" s="1">
        <v>3422957.282189658</v>
      </c>
      <c r="F203" s="1">
        <f>SUM(F204:F206)+F215</f>
        <v>4200169</v>
      </c>
      <c r="G203" s="25">
        <f t="shared" si="3"/>
        <v>0.22705855017657758</v>
      </c>
    </row>
    <row r="204" spans="1:7" ht="12.75">
      <c r="A204" s="10">
        <v>306</v>
      </c>
      <c r="B204" s="21" t="s">
        <v>53</v>
      </c>
      <c r="E204" s="1">
        <v>571319.9106695608</v>
      </c>
      <c r="F204" s="1">
        <v>705960</v>
      </c>
      <c r="G204" s="25">
        <f t="shared" si="3"/>
        <v>0.23566496951357288</v>
      </c>
    </row>
    <row r="205" spans="1:7" ht="12.75">
      <c r="A205" s="10">
        <v>313</v>
      </c>
      <c r="B205" t="s">
        <v>54</v>
      </c>
      <c r="E205" s="1">
        <v>1878035.6744770827</v>
      </c>
      <c r="F205" s="1">
        <v>2268002</v>
      </c>
      <c r="G205" s="25">
        <f t="shared" si="3"/>
        <v>0.20764585615845607</v>
      </c>
    </row>
    <row r="206" spans="2:7" ht="12.75">
      <c r="B206" t="s">
        <v>55</v>
      </c>
      <c r="E206" s="1">
        <v>341818.3004633822</v>
      </c>
      <c r="F206" s="1">
        <f>SUM(F207:F214)</f>
        <v>496021</v>
      </c>
      <c r="G206" s="25">
        <f t="shared" si="3"/>
        <v>0.45112476227157705</v>
      </c>
    </row>
    <row r="207" spans="1:7" ht="12.75">
      <c r="A207" s="10">
        <v>314</v>
      </c>
      <c r="D207" s="11" t="s">
        <v>487</v>
      </c>
      <c r="E207" s="1">
        <v>14534.470588235294</v>
      </c>
      <c r="F207" s="1">
        <v>12264</v>
      </c>
      <c r="G207" s="25">
        <f t="shared" si="3"/>
        <v>-0.15621281659017505</v>
      </c>
    </row>
    <row r="208" spans="1:7" ht="12.75">
      <c r="A208" s="10">
        <v>315</v>
      </c>
      <c r="D208" s="11" t="s">
        <v>484</v>
      </c>
      <c r="E208" s="1">
        <v>38471.96886624204</v>
      </c>
      <c r="F208" s="1">
        <v>64104</v>
      </c>
      <c r="G208" s="25">
        <f t="shared" si="3"/>
        <v>0.6662521282150776</v>
      </c>
    </row>
    <row r="209" spans="1:7" ht="12.75">
      <c r="A209" s="10">
        <v>316</v>
      </c>
      <c r="D209" s="11" t="s">
        <v>486</v>
      </c>
      <c r="E209" s="1">
        <v>103191.57573856208</v>
      </c>
      <c r="F209" s="1">
        <v>134949</v>
      </c>
      <c r="G209" s="25">
        <f t="shared" si="3"/>
        <v>0.3077521012170217</v>
      </c>
    </row>
    <row r="210" spans="1:7" ht="12.75">
      <c r="A210" s="10">
        <v>320</v>
      </c>
      <c r="D210" s="11" t="s">
        <v>490</v>
      </c>
      <c r="E210" s="1">
        <v>5195.596837007687</v>
      </c>
      <c r="F210" s="1">
        <v>10544</v>
      </c>
      <c r="G210" s="25">
        <f t="shared" si="3"/>
        <v>1.0294107358169522</v>
      </c>
    </row>
    <row r="211" spans="1:7" ht="12.75">
      <c r="A211" s="10">
        <v>321</v>
      </c>
      <c r="D211" s="11" t="s">
        <v>491</v>
      </c>
      <c r="E211" s="1">
        <v>18667.18954248366</v>
      </c>
      <c r="F211" s="1">
        <v>17125</v>
      </c>
      <c r="G211" s="25">
        <f t="shared" si="3"/>
        <v>-0.0826149827735917</v>
      </c>
    </row>
    <row r="212" spans="1:7" ht="12.75">
      <c r="A212" s="10">
        <v>322</v>
      </c>
      <c r="D212" s="11" t="s">
        <v>483</v>
      </c>
      <c r="E212" s="1">
        <v>64894.9365079365</v>
      </c>
      <c r="F212" s="1">
        <v>88361</v>
      </c>
      <c r="G212" s="25">
        <f t="shared" si="3"/>
        <v>0.36160083906074325</v>
      </c>
    </row>
    <row r="213" spans="1:7" ht="12.75">
      <c r="A213" s="10">
        <v>323</v>
      </c>
      <c r="D213" s="11" t="s">
        <v>488</v>
      </c>
      <c r="E213" s="1">
        <v>50178.52941176471</v>
      </c>
      <c r="F213" s="1">
        <v>95662</v>
      </c>
      <c r="G213" s="25">
        <f t="shared" si="3"/>
        <v>0.9064329130692172</v>
      </c>
    </row>
    <row r="214" spans="1:7" ht="12.75">
      <c r="A214" s="10">
        <v>324</v>
      </c>
      <c r="D214" s="11" t="s">
        <v>485</v>
      </c>
      <c r="E214" s="1">
        <v>46684.03297115024</v>
      </c>
      <c r="F214" s="1">
        <v>73012</v>
      </c>
      <c r="G214" s="25">
        <f t="shared" si="3"/>
        <v>0.5639608524207815</v>
      </c>
    </row>
    <row r="215" spans="2:7" ht="12.75">
      <c r="B215" t="s">
        <v>56</v>
      </c>
      <c r="E215" s="1">
        <v>631783.3965796327</v>
      </c>
      <c r="F215" s="1">
        <f>SUM(F216:F225)</f>
        <v>730186</v>
      </c>
      <c r="G215" s="25">
        <f t="shared" si="3"/>
        <v>0.15575370285623558</v>
      </c>
    </row>
    <row r="216" spans="1:7" ht="12.75">
      <c r="A216" s="10">
        <v>300</v>
      </c>
      <c r="D216" s="11" t="s">
        <v>478</v>
      </c>
      <c r="E216" s="1">
        <v>43331.12408759125</v>
      </c>
      <c r="F216" s="1">
        <v>51503</v>
      </c>
      <c r="G216" s="25">
        <f t="shared" si="3"/>
        <v>0.1885913667019069</v>
      </c>
    </row>
    <row r="217" spans="1:7" ht="12.75">
      <c r="A217" s="10">
        <v>301</v>
      </c>
      <c r="D217" s="11" t="s">
        <v>474</v>
      </c>
      <c r="E217" s="1">
        <v>155529</v>
      </c>
      <c r="F217" s="1">
        <v>155715</v>
      </c>
      <c r="G217" s="25">
        <f t="shared" si="3"/>
        <v>0.0011959184460775803</v>
      </c>
    </row>
    <row r="218" spans="1:7" ht="12.75">
      <c r="A218" s="10">
        <v>303</v>
      </c>
      <c r="D218" s="11" t="s">
        <v>481</v>
      </c>
      <c r="E218" s="1">
        <v>86930.18978102191</v>
      </c>
      <c r="F218" s="1">
        <v>80439</v>
      </c>
      <c r="G218" s="25">
        <f t="shared" si="3"/>
        <v>-0.07467129425776346</v>
      </c>
    </row>
    <row r="219" spans="1:7" ht="12.75">
      <c r="A219" s="10">
        <v>304</v>
      </c>
      <c r="D219" s="11" t="s">
        <v>476</v>
      </c>
      <c r="E219" s="1">
        <v>27515</v>
      </c>
      <c r="F219" s="1">
        <v>30950</v>
      </c>
      <c r="G219" s="25">
        <f t="shared" si="3"/>
        <v>0.12484099582046157</v>
      </c>
    </row>
    <row r="220" spans="1:7" ht="12.75">
      <c r="A220" s="10">
        <v>305</v>
      </c>
      <c r="D220" s="11" t="s">
        <v>480</v>
      </c>
      <c r="E220" s="1">
        <v>181798</v>
      </c>
      <c r="F220" s="1">
        <v>206358</v>
      </c>
      <c r="G220" s="25">
        <f t="shared" si="3"/>
        <v>0.13509499554450544</v>
      </c>
    </row>
    <row r="221" spans="1:7" ht="12.75">
      <c r="A221" s="10">
        <v>311</v>
      </c>
      <c r="D221" s="11" t="s">
        <v>492</v>
      </c>
      <c r="E221" s="1">
        <v>12694.545907079644</v>
      </c>
      <c r="F221" s="1">
        <v>57972</v>
      </c>
      <c r="G221" s="25">
        <f t="shared" si="3"/>
        <v>3.566685600598718</v>
      </c>
    </row>
    <row r="222" spans="1:7" ht="12.75">
      <c r="A222" s="10">
        <v>312</v>
      </c>
      <c r="D222" s="11" t="s">
        <v>477</v>
      </c>
      <c r="E222" s="1">
        <v>8908</v>
      </c>
      <c r="F222" s="1">
        <v>10951</v>
      </c>
      <c r="G222" s="25">
        <f t="shared" si="3"/>
        <v>0.229344409519533</v>
      </c>
    </row>
    <row r="223" spans="1:7" ht="12.75">
      <c r="A223" s="10">
        <v>325</v>
      </c>
      <c r="D223" s="11" t="s">
        <v>475</v>
      </c>
      <c r="E223" s="1">
        <v>48744</v>
      </c>
      <c r="F223" s="1">
        <v>59586</v>
      </c>
      <c r="G223" s="25">
        <f t="shared" si="3"/>
        <v>0.2224273756770064</v>
      </c>
    </row>
    <row r="224" spans="1:7" ht="12.75">
      <c r="A224" s="10">
        <v>326</v>
      </c>
      <c r="D224" s="11" t="s">
        <v>479</v>
      </c>
      <c r="E224" s="1">
        <v>3782.875912408759</v>
      </c>
      <c r="F224" s="1">
        <v>10043</v>
      </c>
      <c r="G224" s="25">
        <f t="shared" si="3"/>
        <v>1.6548584284925925</v>
      </c>
    </row>
    <row r="225" spans="1:7" ht="12.75">
      <c r="A225" s="10">
        <v>354</v>
      </c>
      <c r="D225" s="11" t="s">
        <v>347</v>
      </c>
      <c r="E225" s="1">
        <v>62550.66089153105</v>
      </c>
      <c r="F225" s="1">
        <v>66669</v>
      </c>
      <c r="G225" s="25">
        <f t="shared" si="3"/>
        <v>0.06584005747933747</v>
      </c>
    </row>
    <row r="226" spans="2:7" ht="12.75">
      <c r="B226" t="s">
        <v>57</v>
      </c>
      <c r="E226" s="1">
        <v>1632578.1942442674</v>
      </c>
      <c r="F226" s="1">
        <f>SUM(F227:F235)</f>
        <v>1889302</v>
      </c>
      <c r="G226" s="25">
        <f t="shared" si="3"/>
        <v>0.15725054191022803</v>
      </c>
    </row>
    <row r="227" spans="1:7" ht="12.75">
      <c r="A227" s="10">
        <v>330</v>
      </c>
      <c r="D227" s="11" t="s">
        <v>531</v>
      </c>
      <c r="E227" s="1">
        <v>298929.70110914455</v>
      </c>
      <c r="F227" s="1">
        <v>298637</v>
      </c>
      <c r="G227" s="25">
        <f t="shared" si="3"/>
        <v>-0.0009791636898525357</v>
      </c>
    </row>
    <row r="228" spans="1:7" ht="12.75">
      <c r="A228" s="10">
        <v>331</v>
      </c>
      <c r="D228" s="11" t="s">
        <v>533</v>
      </c>
      <c r="E228" s="1">
        <v>72394</v>
      </c>
      <c r="F228" s="1">
        <v>113964</v>
      </c>
      <c r="G228" s="25">
        <f t="shared" si="3"/>
        <v>0.5742188579164019</v>
      </c>
    </row>
    <row r="229" spans="1:7" ht="12.75">
      <c r="A229" s="10">
        <v>332</v>
      </c>
      <c r="D229" s="11" t="s">
        <v>532</v>
      </c>
      <c r="E229" s="1">
        <v>183079.53953388674</v>
      </c>
      <c r="F229" s="1">
        <v>227718</v>
      </c>
      <c r="G229" s="25">
        <f t="shared" si="3"/>
        <v>0.24382003898284327</v>
      </c>
    </row>
    <row r="230" spans="1:7" ht="12.75">
      <c r="A230" s="10">
        <v>340</v>
      </c>
      <c r="D230" s="11" t="s">
        <v>493</v>
      </c>
      <c r="E230" s="1">
        <v>134374.93584070797</v>
      </c>
      <c r="F230" s="1">
        <v>112884</v>
      </c>
      <c r="G230" s="25">
        <f t="shared" si="3"/>
        <v>-0.1599326221534644</v>
      </c>
    </row>
    <row r="231" spans="1:7" ht="12.75">
      <c r="A231" s="13">
        <v>341</v>
      </c>
      <c r="D231" s="11" t="s">
        <v>482</v>
      </c>
      <c r="E231" s="1">
        <v>113802.75398731575</v>
      </c>
      <c r="F231" s="1">
        <v>307095</v>
      </c>
      <c r="G231" s="25">
        <f t="shared" si="3"/>
        <v>1.6984847838939667</v>
      </c>
    </row>
    <row r="232" spans="1:7" ht="12.75">
      <c r="A232" s="10">
        <v>350</v>
      </c>
      <c r="D232" s="11" t="s">
        <v>534</v>
      </c>
      <c r="E232" s="1">
        <v>594101.6491803279</v>
      </c>
      <c r="F232" s="1">
        <v>596357</v>
      </c>
      <c r="G232" s="25">
        <f t="shared" si="3"/>
        <v>0.0037962372647572656</v>
      </c>
    </row>
    <row r="233" spans="1:7" ht="12.75">
      <c r="A233" s="10">
        <v>351</v>
      </c>
      <c r="D233" s="11" t="s">
        <v>528</v>
      </c>
      <c r="E233" s="1">
        <v>139238.26666666666</v>
      </c>
      <c r="F233" s="1">
        <v>99297</v>
      </c>
      <c r="G233" s="25">
        <f t="shared" si="3"/>
        <v>-0.286855529179239</v>
      </c>
    </row>
    <row r="234" spans="1:7" ht="12.75">
      <c r="A234" s="10">
        <v>352</v>
      </c>
      <c r="D234" s="11" t="s">
        <v>242</v>
      </c>
      <c r="E234" s="1">
        <v>52951.5</v>
      </c>
      <c r="F234" s="1">
        <v>50359</v>
      </c>
      <c r="G234" s="25">
        <f t="shared" si="3"/>
        <v>-0.04895989726447787</v>
      </c>
    </row>
    <row r="235" spans="1:7" ht="12.75">
      <c r="A235" s="10">
        <v>353</v>
      </c>
      <c r="D235" s="11" t="s">
        <v>473</v>
      </c>
      <c r="E235" s="1">
        <v>43705.84792621815</v>
      </c>
      <c r="F235" s="1">
        <v>82991</v>
      </c>
      <c r="G235" s="25">
        <f t="shared" si="3"/>
        <v>0.8988534472572394</v>
      </c>
    </row>
    <row r="236" spans="2:7" ht="12.75">
      <c r="B236" s="6" t="s">
        <v>559</v>
      </c>
      <c r="E236" s="3">
        <v>18060163.76052246</v>
      </c>
      <c r="F236" s="3">
        <f>F237+F246+F270+F288+F295</f>
        <v>20822687</v>
      </c>
      <c r="G236" s="8">
        <f t="shared" si="3"/>
        <v>0.1529622475249153</v>
      </c>
    </row>
    <row r="237" spans="2:7" ht="12.75">
      <c r="B237" t="s">
        <v>560</v>
      </c>
      <c r="E237" s="1">
        <v>2119124.9764723973</v>
      </c>
      <c r="F237" s="1">
        <f>F238+F239+F242</f>
        <v>2760742</v>
      </c>
      <c r="G237" s="25">
        <f t="shared" si="3"/>
        <v>0.30277450865388356</v>
      </c>
    </row>
    <row r="238" spans="1:7" ht="12.75">
      <c r="A238" s="10">
        <v>360</v>
      </c>
      <c r="B238" t="s">
        <v>715</v>
      </c>
      <c r="E238" s="1">
        <v>1371280.25739177</v>
      </c>
      <c r="F238" s="1">
        <v>1802659</v>
      </c>
      <c r="G238" s="25">
        <f t="shared" si="3"/>
        <v>0.3145810203880057</v>
      </c>
    </row>
    <row r="239" spans="2:7" ht="12.75">
      <c r="B239" t="s">
        <v>716</v>
      </c>
      <c r="E239" s="1">
        <v>32961.436987668654</v>
      </c>
      <c r="F239" s="1">
        <f>SUM(F240:F241)</f>
        <v>60913</v>
      </c>
      <c r="G239" s="25">
        <f t="shared" si="3"/>
        <v>0.8480080229144266</v>
      </c>
    </row>
    <row r="240" spans="1:7" ht="12.75">
      <c r="A240" s="10">
        <v>361</v>
      </c>
      <c r="D240" s="11" t="s">
        <v>144</v>
      </c>
      <c r="E240" s="1">
        <v>9664.98937704918</v>
      </c>
      <c r="F240" s="1">
        <v>10473</v>
      </c>
      <c r="G240" s="25">
        <f t="shared" si="3"/>
        <v>0.08360181180018161</v>
      </c>
    </row>
    <row r="241" spans="1:7" ht="12.75">
      <c r="A241" s="10">
        <v>362</v>
      </c>
      <c r="D241" s="11" t="s">
        <v>535</v>
      </c>
      <c r="E241" s="1">
        <v>23296.44761061947</v>
      </c>
      <c r="F241" s="1">
        <v>50440</v>
      </c>
      <c r="G241" s="25">
        <f t="shared" si="3"/>
        <v>1.1651369703682801</v>
      </c>
    </row>
    <row r="242" spans="2:7" ht="12.75">
      <c r="B242" t="s">
        <v>717</v>
      </c>
      <c r="E242" s="1">
        <v>714883.2820929588</v>
      </c>
      <c r="F242" s="1">
        <f>SUM(F243:F245)</f>
        <v>897170</v>
      </c>
      <c r="G242" s="25">
        <f t="shared" si="3"/>
        <v>0.2549880833320953</v>
      </c>
    </row>
    <row r="243" spans="1:7" ht="12.75">
      <c r="A243" s="10">
        <v>363</v>
      </c>
      <c r="D243" s="11" t="s">
        <v>158</v>
      </c>
      <c r="E243" s="1">
        <v>31426.67021276596</v>
      </c>
      <c r="F243" s="1">
        <v>72942</v>
      </c>
      <c r="G243" s="25">
        <f t="shared" si="3"/>
        <v>1.3210222243134726</v>
      </c>
    </row>
    <row r="244" spans="1:7" ht="12.75">
      <c r="A244" s="10">
        <v>364</v>
      </c>
      <c r="D244" s="11" t="s">
        <v>143</v>
      </c>
      <c r="E244" s="1">
        <v>179287</v>
      </c>
      <c r="F244" s="1">
        <v>220008</v>
      </c>
      <c r="G244" s="25">
        <f t="shared" si="3"/>
        <v>0.2271274548628735</v>
      </c>
    </row>
    <row r="245" spans="1:7" ht="12.75">
      <c r="A245" s="13">
        <v>365</v>
      </c>
      <c r="D245" s="11" t="s">
        <v>494</v>
      </c>
      <c r="E245" s="1">
        <v>504169.6118801928</v>
      </c>
      <c r="F245" s="1">
        <v>604220</v>
      </c>
      <c r="G245" s="25">
        <f t="shared" si="3"/>
        <v>0.19844589154568565</v>
      </c>
    </row>
    <row r="246" spans="2:7" ht="12.75">
      <c r="B246" t="s">
        <v>561</v>
      </c>
      <c r="E246" s="1">
        <v>2222235.556070381</v>
      </c>
      <c r="F246" s="1">
        <f>F247+F263</f>
        <v>2661998</v>
      </c>
      <c r="G246" s="25">
        <f t="shared" si="3"/>
        <v>0.1978919123710085</v>
      </c>
    </row>
    <row r="247" spans="2:7" ht="12.75">
      <c r="B247" t="s">
        <v>562</v>
      </c>
      <c r="E247" s="1">
        <v>1216103.9869916406</v>
      </c>
      <c r="F247" s="1">
        <f>F248+F252</f>
        <v>1560402</v>
      </c>
      <c r="G247" s="25">
        <f t="shared" si="3"/>
        <v>0.2831156025234921</v>
      </c>
    </row>
    <row r="248" spans="2:7" ht="12.75">
      <c r="B248" t="s">
        <v>564</v>
      </c>
      <c r="E248" s="1">
        <v>276220.59030645515</v>
      </c>
      <c r="F248" s="1">
        <f>SUM(F249:F251)</f>
        <v>307734</v>
      </c>
      <c r="G248" s="25">
        <f t="shared" si="3"/>
        <v>0.11408783703844105</v>
      </c>
    </row>
    <row r="249" spans="1:7" ht="12.75">
      <c r="A249" s="13">
        <v>372</v>
      </c>
      <c r="D249" s="11" t="s">
        <v>356</v>
      </c>
      <c r="E249" s="1">
        <v>37510.797084431666</v>
      </c>
      <c r="F249" s="1">
        <v>46058</v>
      </c>
      <c r="G249" s="25">
        <f t="shared" si="3"/>
        <v>0.22785980517368776</v>
      </c>
    </row>
    <row r="250" spans="1:7" ht="12.75">
      <c r="A250" s="10">
        <v>374</v>
      </c>
      <c r="D250" s="11" t="s">
        <v>132</v>
      </c>
      <c r="E250" s="1">
        <v>216913.26846551383</v>
      </c>
      <c r="F250" s="1">
        <v>242395</v>
      </c>
      <c r="G250" s="25">
        <f t="shared" si="3"/>
        <v>0.11747428691084155</v>
      </c>
    </row>
    <row r="251" spans="1:7" ht="12.75">
      <c r="A251" s="10">
        <v>375</v>
      </c>
      <c r="D251" s="11" t="s">
        <v>133</v>
      </c>
      <c r="E251" s="1">
        <v>21796.52475650964</v>
      </c>
      <c r="F251" s="1">
        <v>19281</v>
      </c>
      <c r="G251" s="25">
        <f t="shared" si="3"/>
        <v>-0.11540944185418209</v>
      </c>
    </row>
    <row r="252" spans="2:7" ht="12.75">
      <c r="B252" t="s">
        <v>563</v>
      </c>
      <c r="E252" s="1">
        <v>939883.3966851854</v>
      </c>
      <c r="F252" s="1">
        <f>SUM(F253:F257)+F260</f>
        <v>1252668</v>
      </c>
      <c r="G252" s="25">
        <f t="shared" si="3"/>
        <v>0.3327908593959151</v>
      </c>
    </row>
    <row r="253" spans="1:7" ht="12.75">
      <c r="A253" s="10">
        <v>370</v>
      </c>
      <c r="D253" s="11" t="s">
        <v>354</v>
      </c>
      <c r="E253" s="1">
        <v>10291.589869212099</v>
      </c>
      <c r="F253" s="1">
        <v>47412</v>
      </c>
      <c r="G253" s="25">
        <f t="shared" si="3"/>
        <v>3.6068683850136516</v>
      </c>
    </row>
    <row r="254" spans="1:7" ht="12.75">
      <c r="A254" s="10">
        <v>371</v>
      </c>
      <c r="D254" s="11" t="s">
        <v>355</v>
      </c>
      <c r="E254" s="1">
        <v>65052.000420961704</v>
      </c>
      <c r="F254" s="1">
        <v>104316</v>
      </c>
      <c r="G254" s="25">
        <f t="shared" si="3"/>
        <v>0.6035786651441123</v>
      </c>
    </row>
    <row r="255" spans="1:7" ht="12.75">
      <c r="A255" s="10">
        <v>380</v>
      </c>
      <c r="D255" s="11" t="s">
        <v>134</v>
      </c>
      <c r="E255" s="1">
        <v>229791.32571574207</v>
      </c>
      <c r="F255" s="1">
        <v>380672</v>
      </c>
      <c r="G255" s="25">
        <f t="shared" si="3"/>
        <v>0.6565986501635893</v>
      </c>
    </row>
    <row r="256" spans="1:7" ht="12.75">
      <c r="A256" s="10">
        <v>382</v>
      </c>
      <c r="D256" s="11" t="s">
        <v>348</v>
      </c>
      <c r="E256" s="1">
        <v>123056.6611792675</v>
      </c>
      <c r="F256" s="1">
        <v>113091</v>
      </c>
      <c r="G256" s="25">
        <f t="shared" si="3"/>
        <v>-0.08098432936311865</v>
      </c>
    </row>
    <row r="257" spans="1:7" ht="12.75">
      <c r="A257" s="14" t="s">
        <v>685</v>
      </c>
      <c r="D257" t="s">
        <v>684</v>
      </c>
      <c r="E257" s="1">
        <v>19585.025121713727</v>
      </c>
      <c r="F257" s="1">
        <f>SUM(F258:F259)</f>
        <v>9251</v>
      </c>
      <c r="G257" s="25">
        <f t="shared" si="3"/>
        <v>-0.5276493166330685</v>
      </c>
    </row>
    <row r="258" spans="1:7" ht="12.75">
      <c r="A258" s="10">
        <v>383</v>
      </c>
      <c r="D258" s="11" t="s">
        <v>682</v>
      </c>
      <c r="E258" s="1">
        <v>9840.62005842259</v>
      </c>
      <c r="F258" s="1">
        <v>3598</v>
      </c>
      <c r="G258" s="25">
        <f t="shared" si="3"/>
        <v>-0.6343726331634488</v>
      </c>
    </row>
    <row r="259" spans="1:7" ht="12.75">
      <c r="A259" s="10">
        <v>384</v>
      </c>
      <c r="D259" s="11" t="s">
        <v>683</v>
      </c>
      <c r="E259" s="1">
        <v>9744.405063291139</v>
      </c>
      <c r="F259" s="1">
        <v>5653</v>
      </c>
      <c r="G259" s="25">
        <f t="shared" si="3"/>
        <v>-0.4198722278801987</v>
      </c>
    </row>
    <row r="260" spans="1:7" ht="12.75">
      <c r="A260" s="14" t="s">
        <v>680</v>
      </c>
      <c r="D260" t="s">
        <v>681</v>
      </c>
      <c r="E260" s="1">
        <v>492106.7943782884</v>
      </c>
      <c r="F260" s="1">
        <f>SUM(F261:F262)</f>
        <v>597926</v>
      </c>
      <c r="G260" s="25">
        <f t="shared" si="3"/>
        <v>0.215033010782548</v>
      </c>
    </row>
    <row r="261" spans="1:7" ht="12.75">
      <c r="A261" s="10">
        <v>385</v>
      </c>
      <c r="D261" s="11" t="s">
        <v>678</v>
      </c>
      <c r="E261" s="1">
        <v>477599.8269718204</v>
      </c>
      <c r="F261" s="1">
        <v>596844</v>
      </c>
      <c r="G261" s="25">
        <f t="shared" si="3"/>
        <v>0.2496738195745103</v>
      </c>
    </row>
    <row r="262" spans="1:7" ht="12.75">
      <c r="A262" s="10">
        <v>386</v>
      </c>
      <c r="D262" s="11" t="s">
        <v>679</v>
      </c>
      <c r="E262" s="1">
        <v>14506.967406467978</v>
      </c>
      <c r="F262" s="1">
        <v>1082</v>
      </c>
      <c r="G262" s="25">
        <f t="shared" si="3"/>
        <v>-0.9254151491704885</v>
      </c>
    </row>
    <row r="263" spans="2:7" ht="12.75">
      <c r="B263" t="s">
        <v>718</v>
      </c>
      <c r="E263" s="1">
        <v>1006131.5690787401</v>
      </c>
      <c r="F263" s="1">
        <f>SUM(F264:F269)</f>
        <v>1101596</v>
      </c>
      <c r="G263" s="25">
        <f t="shared" si="3"/>
        <v>0.0948826513898888</v>
      </c>
    </row>
    <row r="264" spans="1:7" ht="12.75">
      <c r="A264" s="10">
        <v>373</v>
      </c>
      <c r="D264" s="11" t="s">
        <v>357</v>
      </c>
      <c r="E264" s="1">
        <v>48079.64755692153</v>
      </c>
      <c r="F264" s="1">
        <v>89276</v>
      </c>
      <c r="G264" s="25">
        <f t="shared" si="3"/>
        <v>0.8568355746432225</v>
      </c>
    </row>
    <row r="265" spans="1:7" ht="12.75">
      <c r="A265" s="10">
        <v>390</v>
      </c>
      <c r="D265" s="11" t="s">
        <v>435</v>
      </c>
      <c r="E265" s="1">
        <v>7725.839581986642</v>
      </c>
      <c r="F265" s="1">
        <v>10681</v>
      </c>
      <c r="G265" s="25">
        <f t="shared" si="3"/>
        <v>0.382503466018571</v>
      </c>
    </row>
    <row r="266" spans="1:7" ht="12.75">
      <c r="A266" s="10">
        <v>391</v>
      </c>
      <c r="D266" s="11" t="s">
        <v>436</v>
      </c>
      <c r="E266" s="1">
        <v>66449.32428526043</v>
      </c>
      <c r="F266" s="1">
        <v>63989</v>
      </c>
      <c r="G266" s="25">
        <f aca="true" t="shared" si="4" ref="G266:G329">(F266-E266)/E266</f>
        <v>-0.03702557267096502</v>
      </c>
    </row>
    <row r="267" spans="1:7" ht="12.75">
      <c r="A267" s="10">
        <v>392</v>
      </c>
      <c r="D267" s="11" t="s">
        <v>135</v>
      </c>
      <c r="E267" s="1">
        <v>691232.4689105534</v>
      </c>
      <c r="F267" s="1">
        <v>784023</v>
      </c>
      <c r="G267" s="25">
        <f t="shared" si="4"/>
        <v>0.13423925417695312</v>
      </c>
    </row>
    <row r="268" spans="1:7" ht="12.75">
      <c r="A268" s="10">
        <v>394</v>
      </c>
      <c r="D268" s="11" t="s">
        <v>136</v>
      </c>
      <c r="E268" s="1">
        <v>129733.69767929176</v>
      </c>
      <c r="F268" s="1">
        <v>55068</v>
      </c>
      <c r="G268" s="25">
        <f t="shared" si="4"/>
        <v>-0.5755304829425978</v>
      </c>
    </row>
    <row r="269" spans="1:7" ht="12.75">
      <c r="A269" s="10">
        <v>395</v>
      </c>
      <c r="D269" s="11" t="s">
        <v>349</v>
      </c>
      <c r="E269" s="1">
        <v>62910.591064726395</v>
      </c>
      <c r="F269" s="1">
        <v>98559</v>
      </c>
      <c r="G269" s="25">
        <f t="shared" si="4"/>
        <v>0.5666519473421616</v>
      </c>
    </row>
    <row r="270" spans="2:7" ht="12.75">
      <c r="B270" t="s">
        <v>565</v>
      </c>
      <c r="E270" s="1">
        <v>6162405.34135698</v>
      </c>
      <c r="F270" s="1">
        <f>F271+F274+F275+F280</f>
        <v>6909703</v>
      </c>
      <c r="G270" s="25">
        <f t="shared" si="4"/>
        <v>0.12126720286115797</v>
      </c>
    </row>
    <row r="271" spans="2:7" ht="12.75">
      <c r="B271" t="s">
        <v>719</v>
      </c>
      <c r="E271" s="1">
        <v>2179821.8301028395</v>
      </c>
      <c r="F271" s="1">
        <f>SUM(F272:F273)</f>
        <v>2409826</v>
      </c>
      <c r="G271" s="25">
        <f t="shared" si="4"/>
        <v>0.1055151236311407</v>
      </c>
    </row>
    <row r="272" spans="1:7" ht="12.75">
      <c r="A272" s="10">
        <v>402</v>
      </c>
      <c r="D272" s="11" t="s">
        <v>126</v>
      </c>
      <c r="E272" s="1">
        <v>1599506.3371324793</v>
      </c>
      <c r="F272" s="1">
        <v>1859409</v>
      </c>
      <c r="G272" s="25">
        <f t="shared" si="4"/>
        <v>0.16248929862538847</v>
      </c>
    </row>
    <row r="273" spans="1:7" ht="12.75">
      <c r="A273" s="10">
        <v>403</v>
      </c>
      <c r="D273" s="11" t="s">
        <v>117</v>
      </c>
      <c r="E273" s="1">
        <v>580315.4929703601</v>
      </c>
      <c r="F273" s="1">
        <v>550417</v>
      </c>
      <c r="G273" s="25">
        <f t="shared" si="4"/>
        <v>-0.05152110073319579</v>
      </c>
    </row>
    <row r="274" spans="1:7" ht="12.75">
      <c r="A274" s="10">
        <v>411</v>
      </c>
      <c r="B274" t="s">
        <v>720</v>
      </c>
      <c r="E274" s="1">
        <v>1590548.9959534323</v>
      </c>
      <c r="F274" s="1">
        <v>1817894</v>
      </c>
      <c r="G274" s="25">
        <f t="shared" si="4"/>
        <v>0.14293492663537155</v>
      </c>
    </row>
    <row r="275" spans="2:7" ht="12.75">
      <c r="B275" t="s">
        <v>721</v>
      </c>
      <c r="E275" s="1">
        <v>932660.0914178339</v>
      </c>
      <c r="F275" s="1">
        <f>SUM(F276:F279)</f>
        <v>1067142</v>
      </c>
      <c r="G275" s="25">
        <f t="shared" si="4"/>
        <v>0.14419176913394685</v>
      </c>
    </row>
    <row r="276" spans="1:7" ht="12.75">
      <c r="A276" s="10">
        <v>404</v>
      </c>
      <c r="D276" s="11" t="s">
        <v>139</v>
      </c>
      <c r="E276" s="1">
        <v>330710</v>
      </c>
      <c r="F276" s="1">
        <v>343281</v>
      </c>
      <c r="G276" s="25">
        <f t="shared" si="4"/>
        <v>0.038012155665084216</v>
      </c>
    </row>
    <row r="277" spans="1:7" ht="12.75">
      <c r="A277" s="13">
        <v>405</v>
      </c>
      <c r="D277" s="11" t="s">
        <v>140</v>
      </c>
      <c r="E277" s="1">
        <v>227384.31024598956</v>
      </c>
      <c r="F277" s="1">
        <v>362226</v>
      </c>
      <c r="G277" s="25">
        <f t="shared" si="4"/>
        <v>0.5930122865915226</v>
      </c>
    </row>
    <row r="278" spans="1:7" ht="12.75">
      <c r="A278" s="13">
        <v>406</v>
      </c>
      <c r="D278" s="11" t="s">
        <v>79</v>
      </c>
      <c r="E278" s="1">
        <v>260860.87447611158</v>
      </c>
      <c r="F278" s="1">
        <v>205435</v>
      </c>
      <c r="G278" s="25">
        <f t="shared" si="4"/>
        <v>-0.2124729305896244</v>
      </c>
    </row>
    <row r="279" spans="1:7" ht="12.75">
      <c r="A279" s="10">
        <v>412</v>
      </c>
      <c r="D279" s="11" t="s">
        <v>81</v>
      </c>
      <c r="E279" s="1">
        <v>113704.90669573267</v>
      </c>
      <c r="F279" s="1">
        <v>156200</v>
      </c>
      <c r="G279" s="25">
        <f t="shared" si="4"/>
        <v>0.37373139417792745</v>
      </c>
    </row>
    <row r="280" spans="2:7" ht="12.75">
      <c r="B280" t="s">
        <v>722</v>
      </c>
      <c r="E280" s="1">
        <v>1459374.423882874</v>
      </c>
      <c r="F280" s="1">
        <f>SUM(F281:F283)+F286+F287</f>
        <v>1614841</v>
      </c>
      <c r="G280" s="25">
        <f t="shared" si="4"/>
        <v>0.106529601706658</v>
      </c>
    </row>
    <row r="281" spans="1:7" ht="12.75">
      <c r="A281" s="10">
        <v>400</v>
      </c>
      <c r="D281" s="11" t="s">
        <v>379</v>
      </c>
      <c r="E281" s="1">
        <v>235723.5690238364</v>
      </c>
      <c r="F281" s="1">
        <v>251684</v>
      </c>
      <c r="G281" s="25">
        <f t="shared" si="4"/>
        <v>0.06770825268876561</v>
      </c>
    </row>
    <row r="282" spans="1:7" ht="12.75">
      <c r="A282" s="13">
        <v>401</v>
      </c>
      <c r="D282" s="11" t="s">
        <v>380</v>
      </c>
      <c r="E282" s="1">
        <v>455902.79935824266</v>
      </c>
      <c r="F282" s="1">
        <v>546947</v>
      </c>
      <c r="G282" s="25">
        <f t="shared" si="4"/>
        <v>0.19970090284577516</v>
      </c>
    </row>
    <row r="283" spans="1:7" ht="25.5">
      <c r="A283" s="24" t="s">
        <v>674</v>
      </c>
      <c r="D283" s="16" t="s">
        <v>677</v>
      </c>
      <c r="E283" s="1">
        <v>371934.77804473054</v>
      </c>
      <c r="F283" s="1">
        <f>SUM(F284:F285)</f>
        <v>314351</v>
      </c>
      <c r="G283" s="25">
        <f t="shared" si="4"/>
        <v>-0.15482224692041371</v>
      </c>
    </row>
    <row r="284" spans="1:7" ht="12.75">
      <c r="A284" s="13">
        <v>413</v>
      </c>
      <c r="D284" s="11" t="s">
        <v>675</v>
      </c>
      <c r="E284" s="1">
        <v>318535.4036857562</v>
      </c>
      <c r="F284" s="1">
        <v>308164</v>
      </c>
      <c r="G284" s="25">
        <f t="shared" si="4"/>
        <v>-0.03255965762596321</v>
      </c>
    </row>
    <row r="285" spans="1:7" ht="12.75">
      <c r="A285" s="10">
        <v>416</v>
      </c>
      <c r="D285" s="11" t="s">
        <v>676</v>
      </c>
      <c r="E285" s="1">
        <v>53399.37435897436</v>
      </c>
      <c r="F285" s="1">
        <v>6187</v>
      </c>
      <c r="G285" s="25">
        <f t="shared" si="4"/>
        <v>-0.884137219316312</v>
      </c>
    </row>
    <row r="286" spans="1:7" ht="12.75">
      <c r="A286" s="10">
        <v>414</v>
      </c>
      <c r="D286" s="11" t="s">
        <v>142</v>
      </c>
      <c r="E286" s="1">
        <v>270811.1128205128</v>
      </c>
      <c r="F286" s="1">
        <v>289473</v>
      </c>
      <c r="G286" s="25">
        <f t="shared" si="4"/>
        <v>0.06891108339359718</v>
      </c>
    </row>
    <row r="287" spans="1:7" ht="12.75">
      <c r="A287" s="10">
        <v>415</v>
      </c>
      <c r="D287" s="11" t="s">
        <v>138</v>
      </c>
      <c r="E287" s="1">
        <v>125002.16463555172</v>
      </c>
      <c r="F287" s="1">
        <v>212386</v>
      </c>
      <c r="G287" s="25">
        <f t="shared" si="4"/>
        <v>0.6990585772591937</v>
      </c>
    </row>
    <row r="288" spans="2:7" ht="12.75">
      <c r="B288" t="s">
        <v>567</v>
      </c>
      <c r="E288" s="1">
        <v>4458423.906423456</v>
      </c>
      <c r="F288" s="1">
        <f>SUM(F289:F294)</f>
        <v>4647811</v>
      </c>
      <c r="G288" s="25">
        <f t="shared" si="4"/>
        <v>0.04247848512199239</v>
      </c>
    </row>
    <row r="289" spans="1:7" ht="12.75">
      <c r="A289" s="13">
        <v>420</v>
      </c>
      <c r="D289" s="11" t="s">
        <v>127</v>
      </c>
      <c r="E289" s="1">
        <v>269101.6801629273</v>
      </c>
      <c r="F289" s="1">
        <v>187378</v>
      </c>
      <c r="G289" s="25">
        <f t="shared" si="4"/>
        <v>-0.3036907094502264</v>
      </c>
    </row>
    <row r="290" spans="1:7" ht="12.75">
      <c r="A290" s="13">
        <v>421</v>
      </c>
      <c r="D290" s="11" t="s">
        <v>723</v>
      </c>
      <c r="E290" s="1">
        <v>97327.19849805674</v>
      </c>
      <c r="F290" s="1">
        <v>134201</v>
      </c>
      <c r="G290" s="25">
        <f t="shared" si="4"/>
        <v>0.3788643058772466</v>
      </c>
    </row>
    <row r="291" spans="1:7" ht="12.75">
      <c r="A291" s="10">
        <v>422</v>
      </c>
      <c r="D291" s="11" t="s">
        <v>130</v>
      </c>
      <c r="E291" s="1">
        <v>1797185.1039357437</v>
      </c>
      <c r="F291" s="1">
        <v>2021082</v>
      </c>
      <c r="G291" s="25">
        <f t="shared" si="4"/>
        <v>0.12458198967592907</v>
      </c>
    </row>
    <row r="292" spans="1:7" ht="12.75">
      <c r="A292" s="10">
        <v>423</v>
      </c>
      <c r="D292" s="11" t="s">
        <v>128</v>
      </c>
      <c r="E292" s="1">
        <v>1536962.301558597</v>
      </c>
      <c r="F292" s="1">
        <v>1226815</v>
      </c>
      <c r="G292" s="25">
        <f t="shared" si="4"/>
        <v>-0.20179239350508726</v>
      </c>
    </row>
    <row r="293" spans="1:7" ht="12.75">
      <c r="A293" s="10">
        <v>424</v>
      </c>
      <c r="D293" s="11" t="s">
        <v>149</v>
      </c>
      <c r="E293" s="1">
        <v>50481</v>
      </c>
      <c r="F293" s="1">
        <v>63516</v>
      </c>
      <c r="G293" s="25">
        <f t="shared" si="4"/>
        <v>0.25821596244131456</v>
      </c>
    </row>
    <row r="294" spans="1:7" ht="12.75">
      <c r="A294" s="10">
        <v>425</v>
      </c>
      <c r="D294" s="11" t="s">
        <v>162</v>
      </c>
      <c r="E294" s="1">
        <v>707366.6222681312</v>
      </c>
      <c r="F294" s="1">
        <v>1014819</v>
      </c>
      <c r="G294" s="25">
        <f t="shared" si="4"/>
        <v>0.4346436035475353</v>
      </c>
    </row>
    <row r="295" spans="2:7" ht="12.75">
      <c r="B295" t="s">
        <v>566</v>
      </c>
      <c r="E295" s="1">
        <v>3097973.9801992453</v>
      </c>
      <c r="F295" s="1">
        <f>F296+F300+F304+F305</f>
        <v>3842433</v>
      </c>
      <c r="G295" s="25">
        <f t="shared" si="4"/>
        <v>0.240305123464231</v>
      </c>
    </row>
    <row r="296" spans="2:7" ht="12.75">
      <c r="B296" t="s">
        <v>0</v>
      </c>
      <c r="E296" s="1">
        <v>803590.4018626425</v>
      </c>
      <c r="F296" s="1">
        <f>SUM(F297:F299)</f>
        <v>888991</v>
      </c>
      <c r="G296" s="25">
        <f t="shared" si="4"/>
        <v>0.10627379065181394</v>
      </c>
    </row>
    <row r="297" spans="1:7" ht="12.75">
      <c r="A297" s="10">
        <v>450</v>
      </c>
      <c r="D297" s="11" t="s">
        <v>151</v>
      </c>
      <c r="E297" s="1">
        <v>81572.48453608247</v>
      </c>
      <c r="F297" s="1">
        <v>88329</v>
      </c>
      <c r="G297" s="25">
        <f t="shared" si="4"/>
        <v>0.08282836427433908</v>
      </c>
    </row>
    <row r="298" spans="1:7" ht="12.75">
      <c r="A298" s="10">
        <v>451</v>
      </c>
      <c r="D298" s="11" t="s">
        <v>152</v>
      </c>
      <c r="E298" s="1">
        <v>661772.5453458837</v>
      </c>
      <c r="F298" s="1">
        <v>667365</v>
      </c>
      <c r="G298" s="25">
        <f t="shared" si="4"/>
        <v>0.00845072025644904</v>
      </c>
    </row>
    <row r="299" spans="1:7" ht="12.75">
      <c r="A299" s="10">
        <v>452</v>
      </c>
      <c r="D299" s="11" t="s">
        <v>153</v>
      </c>
      <c r="E299" s="1">
        <v>60245.371980676326</v>
      </c>
      <c r="F299" s="1">
        <v>133297</v>
      </c>
      <c r="G299" s="25">
        <f t="shared" si="4"/>
        <v>1.2125682955821893</v>
      </c>
    </row>
    <row r="300" spans="2:7" ht="12.75">
      <c r="B300" t="s">
        <v>1</v>
      </c>
      <c r="E300" s="1">
        <v>206685.85852039952</v>
      </c>
      <c r="F300" s="1">
        <f>SUM(F301:F303)</f>
        <v>228106</v>
      </c>
      <c r="G300" s="25">
        <f t="shared" si="4"/>
        <v>0.10363622181479026</v>
      </c>
    </row>
    <row r="301" spans="1:7" ht="12.75">
      <c r="A301" s="10">
        <v>453</v>
      </c>
      <c r="D301" s="11" t="s">
        <v>145</v>
      </c>
      <c r="E301" s="1">
        <v>62116.33448790465</v>
      </c>
      <c r="F301" s="1">
        <v>55805</v>
      </c>
      <c r="G301" s="25">
        <f t="shared" si="4"/>
        <v>-0.1016050695833251</v>
      </c>
    </row>
    <row r="302" spans="1:7" ht="12.75">
      <c r="A302" s="10">
        <v>454</v>
      </c>
      <c r="D302" s="11" t="s">
        <v>155</v>
      </c>
      <c r="E302" s="1">
        <v>37418.57054412278</v>
      </c>
      <c r="F302" s="1">
        <v>39040</v>
      </c>
      <c r="G302" s="25">
        <f t="shared" si="4"/>
        <v>0.043332212650007196</v>
      </c>
    </row>
    <row r="303" spans="1:7" ht="12.75">
      <c r="A303" s="10">
        <v>455</v>
      </c>
      <c r="D303" s="11" t="s">
        <v>156</v>
      </c>
      <c r="E303" s="1">
        <v>107150.95348837209</v>
      </c>
      <c r="F303" s="1">
        <v>133261</v>
      </c>
      <c r="G303" s="25">
        <f t="shared" si="4"/>
        <v>0.24367535389651332</v>
      </c>
    </row>
    <row r="304" spans="1:7" ht="12.75">
      <c r="A304" s="10">
        <v>460</v>
      </c>
      <c r="B304" t="s">
        <v>2</v>
      </c>
      <c r="E304" s="1">
        <v>1114658.322979714</v>
      </c>
      <c r="F304" s="1">
        <v>1402709</v>
      </c>
      <c r="G304" s="25">
        <f t="shared" si="4"/>
        <v>0.2584206039481825</v>
      </c>
    </row>
    <row r="305" spans="2:7" ht="12.75">
      <c r="B305" t="s">
        <v>3</v>
      </c>
      <c r="E305" s="1">
        <v>973039.3968364889</v>
      </c>
      <c r="F305" s="1">
        <f>SUM(F306:F318)</f>
        <v>1322627</v>
      </c>
      <c r="G305" s="25">
        <f t="shared" si="4"/>
        <v>0.35927384266256635</v>
      </c>
    </row>
    <row r="306" spans="1:7" ht="12.75">
      <c r="A306" s="10">
        <v>430</v>
      </c>
      <c r="D306" s="11" t="s">
        <v>398</v>
      </c>
      <c r="E306" s="1">
        <v>63181.16793731987</v>
      </c>
      <c r="F306" s="1">
        <v>56447</v>
      </c>
      <c r="G306" s="25">
        <f t="shared" si="4"/>
        <v>-0.10658504989968903</v>
      </c>
    </row>
    <row r="307" spans="1:7" ht="12.75">
      <c r="A307" s="13">
        <v>432</v>
      </c>
      <c r="D307" s="11" t="s">
        <v>129</v>
      </c>
      <c r="E307" s="1">
        <v>25954.261750829985</v>
      </c>
      <c r="F307" s="1">
        <v>113641</v>
      </c>
      <c r="G307" s="25">
        <f t="shared" si="4"/>
        <v>3.3785102073406463</v>
      </c>
    </row>
    <row r="308" spans="1:7" ht="12.75">
      <c r="A308" s="10">
        <v>434</v>
      </c>
      <c r="D308" s="11" t="s">
        <v>523</v>
      </c>
      <c r="E308" s="1">
        <v>38734.0056329213</v>
      </c>
      <c r="F308" s="1">
        <v>37642</v>
      </c>
      <c r="G308" s="25">
        <f t="shared" si="4"/>
        <v>-0.028192427172911996</v>
      </c>
    </row>
    <row r="309" spans="1:7" ht="12.75">
      <c r="A309" s="10">
        <v>435</v>
      </c>
      <c r="D309" s="11" t="s">
        <v>530</v>
      </c>
      <c r="E309" s="1">
        <v>94102.76865216317</v>
      </c>
      <c r="F309" s="1">
        <v>120284</v>
      </c>
      <c r="G309" s="25">
        <f t="shared" si="4"/>
        <v>0.27821956487392885</v>
      </c>
    </row>
    <row r="310" spans="1:7" ht="12.75">
      <c r="A310" s="10">
        <v>440</v>
      </c>
      <c r="D310" s="11" t="s">
        <v>154</v>
      </c>
      <c r="E310" s="1">
        <v>45138.962025316454</v>
      </c>
      <c r="F310" s="1">
        <v>90872</v>
      </c>
      <c r="G310" s="25">
        <f t="shared" si="4"/>
        <v>1.0131610458617524</v>
      </c>
    </row>
    <row r="311" spans="1:7" ht="12.75">
      <c r="A311" s="10">
        <v>441</v>
      </c>
      <c r="D311" s="11" t="s">
        <v>277</v>
      </c>
      <c r="E311" s="1">
        <v>10357</v>
      </c>
      <c r="F311" s="1">
        <v>10113</v>
      </c>
      <c r="G311" s="25">
        <f t="shared" si="4"/>
        <v>-0.023558945640629526</v>
      </c>
    </row>
    <row r="312" spans="1:7" ht="12.75">
      <c r="A312" s="10">
        <v>442</v>
      </c>
      <c r="D312" s="11" t="s">
        <v>150</v>
      </c>
      <c r="E312" s="1">
        <v>57248.09803853008</v>
      </c>
      <c r="F312" s="1">
        <v>57030</v>
      </c>
      <c r="G312" s="25">
        <f t="shared" si="4"/>
        <v>-0.0038096992913771747</v>
      </c>
    </row>
    <row r="313" spans="1:7" ht="12.75">
      <c r="A313" s="10">
        <v>443</v>
      </c>
      <c r="D313" s="11" t="s">
        <v>137</v>
      </c>
      <c r="E313" s="1">
        <v>102905.24970907565</v>
      </c>
      <c r="F313" s="1">
        <v>145852</v>
      </c>
      <c r="G313" s="25">
        <f t="shared" si="4"/>
        <v>0.41734265659273445</v>
      </c>
    </row>
    <row r="314" spans="1:7" ht="12.75">
      <c r="A314" s="10">
        <v>446</v>
      </c>
      <c r="D314" s="11" t="s">
        <v>159</v>
      </c>
      <c r="E314" s="1">
        <v>9669.744680851063</v>
      </c>
      <c r="F314" s="1">
        <v>13532</v>
      </c>
      <c r="G314" s="25">
        <f t="shared" si="4"/>
        <v>0.39941647340465336</v>
      </c>
    </row>
    <row r="315" spans="1:7" ht="12.75">
      <c r="A315" s="10">
        <v>461</v>
      </c>
      <c r="D315" s="11" t="s">
        <v>131</v>
      </c>
      <c r="E315" s="1">
        <v>250063.225058548</v>
      </c>
      <c r="F315" s="1">
        <v>307516</v>
      </c>
      <c r="G315" s="25">
        <f t="shared" si="4"/>
        <v>0.22975299517952075</v>
      </c>
    </row>
    <row r="316" spans="1:7" ht="12.75">
      <c r="A316" s="10">
        <v>462</v>
      </c>
      <c r="D316" s="11" t="s">
        <v>386</v>
      </c>
      <c r="E316" s="1">
        <v>212154.87747652025</v>
      </c>
      <c r="F316" s="1">
        <v>262392</v>
      </c>
      <c r="G316" s="25">
        <f t="shared" si="4"/>
        <v>0.23679456782246083</v>
      </c>
    </row>
    <row r="317" spans="1:7" ht="12.75">
      <c r="A317" s="10">
        <v>464</v>
      </c>
      <c r="D317" s="11" t="s">
        <v>157</v>
      </c>
      <c r="E317" s="1">
        <v>36287.67703426994</v>
      </c>
      <c r="F317" s="1">
        <v>63969</v>
      </c>
      <c r="G317" s="25">
        <f t="shared" si="4"/>
        <v>0.7628298427476614</v>
      </c>
    </row>
    <row r="318" spans="1:7" ht="12.75">
      <c r="A318" s="10">
        <v>465</v>
      </c>
      <c r="D318" s="11" t="s">
        <v>524</v>
      </c>
      <c r="E318" s="1">
        <v>27242.358840143042</v>
      </c>
      <c r="F318" s="1">
        <v>43337</v>
      </c>
      <c r="G318" s="25">
        <f t="shared" si="4"/>
        <v>0.5907946978563641</v>
      </c>
    </row>
    <row r="319" spans="2:7" ht="12.75">
      <c r="B319" s="6" t="s">
        <v>568</v>
      </c>
      <c r="E319" s="3">
        <v>34447116.81636737</v>
      </c>
      <c r="F319" s="3">
        <f>F320+F342</f>
        <v>36578404</v>
      </c>
      <c r="G319" s="8">
        <f t="shared" si="4"/>
        <v>0.06187127924215582</v>
      </c>
    </row>
    <row r="320" spans="2:7" ht="12.75">
      <c r="B320" t="s">
        <v>569</v>
      </c>
      <c r="E320" s="1">
        <v>13638563.5358941</v>
      </c>
      <c r="F320" s="1">
        <f>F321+F322+F326+F333</f>
        <v>15536402</v>
      </c>
      <c r="G320" s="25">
        <f t="shared" si="4"/>
        <v>0.13915237181035608</v>
      </c>
    </row>
    <row r="321" spans="1:7" ht="12.75">
      <c r="A321" s="10">
        <v>472</v>
      </c>
      <c r="B321" t="s">
        <v>570</v>
      </c>
      <c r="E321" s="1">
        <v>2194553.736469807</v>
      </c>
      <c r="F321" s="1">
        <v>3064967</v>
      </c>
      <c r="G321" s="25">
        <f t="shared" si="4"/>
        <v>0.3966242653644714</v>
      </c>
    </row>
    <row r="322" spans="2:7" ht="12.75">
      <c r="B322" t="s">
        <v>571</v>
      </c>
      <c r="E322" s="1">
        <v>4132879.9010720756</v>
      </c>
      <c r="F322" s="1">
        <f>SUM(F323:F325)</f>
        <v>3925325</v>
      </c>
      <c r="G322" s="25">
        <f t="shared" si="4"/>
        <v>-0.050220404667030254</v>
      </c>
    </row>
    <row r="323" spans="1:7" ht="12.75">
      <c r="A323" s="10">
        <v>474</v>
      </c>
      <c r="D323" s="11" t="s">
        <v>78</v>
      </c>
      <c r="E323" s="1">
        <v>223045.17896410235</v>
      </c>
      <c r="F323" s="1">
        <v>167158</v>
      </c>
      <c r="G323" s="25">
        <f t="shared" si="4"/>
        <v>-0.25056438889942123</v>
      </c>
    </row>
    <row r="324" spans="1:7" ht="12.75">
      <c r="A324" s="10">
        <v>475</v>
      </c>
      <c r="D324" s="11" t="s">
        <v>77</v>
      </c>
      <c r="E324" s="1">
        <v>232981.19872374876</v>
      </c>
      <c r="F324" s="1">
        <v>130651</v>
      </c>
      <c r="G324" s="25">
        <f t="shared" si="4"/>
        <v>-0.4392208439320637</v>
      </c>
    </row>
    <row r="325" spans="1:7" ht="12.75">
      <c r="A325" s="10">
        <v>476</v>
      </c>
      <c r="D325" s="11" t="s">
        <v>550</v>
      </c>
      <c r="E325" s="1">
        <v>3676853.5233842246</v>
      </c>
      <c r="F325" s="1">
        <v>3627516</v>
      </c>
      <c r="G325" s="25">
        <f t="shared" si="4"/>
        <v>-0.013418408721056072</v>
      </c>
    </row>
    <row r="326" spans="2:7" ht="12.75">
      <c r="B326" t="s">
        <v>572</v>
      </c>
      <c r="E326" s="1">
        <v>2985262.808003059</v>
      </c>
      <c r="F326" s="1">
        <f>SUM(F327:F332)</f>
        <v>3287018</v>
      </c>
      <c r="G326" s="25">
        <f t="shared" si="4"/>
        <v>0.10108161706499633</v>
      </c>
    </row>
    <row r="327" spans="1:7" ht="12.75">
      <c r="A327" s="10">
        <v>480</v>
      </c>
      <c r="D327" s="11" t="s">
        <v>529</v>
      </c>
      <c r="E327" s="1">
        <v>169376.03333333333</v>
      </c>
      <c r="F327" s="1">
        <v>211909</v>
      </c>
      <c r="G327" s="25">
        <f t="shared" si="4"/>
        <v>0.2511156143500035</v>
      </c>
    </row>
    <row r="328" spans="1:7" ht="12.75">
      <c r="A328" s="10">
        <v>481</v>
      </c>
      <c r="D328" s="11" t="s">
        <v>556</v>
      </c>
      <c r="E328" s="1">
        <v>513178.3539823009</v>
      </c>
      <c r="F328" s="1">
        <v>509827</v>
      </c>
      <c r="G328" s="25">
        <f t="shared" si="4"/>
        <v>-0.00653058328804042</v>
      </c>
    </row>
    <row r="329" spans="1:7" ht="12.75">
      <c r="A329" s="13">
        <v>482</v>
      </c>
      <c r="D329" s="11" t="s">
        <v>423</v>
      </c>
      <c r="E329" s="1">
        <v>272014.99640372413</v>
      </c>
      <c r="F329" s="1">
        <v>386235</v>
      </c>
      <c r="G329" s="25">
        <f t="shared" si="4"/>
        <v>0.41990333292783155</v>
      </c>
    </row>
    <row r="330" spans="1:7" ht="12.75">
      <c r="A330" s="10">
        <v>483</v>
      </c>
      <c r="D330" s="11" t="s">
        <v>91</v>
      </c>
      <c r="E330" s="1">
        <v>122592.4266055046</v>
      </c>
      <c r="F330" s="1">
        <v>143899</v>
      </c>
      <c r="G330" s="25">
        <f aca="true" t="shared" si="5" ref="G330:G393">(F330-E330)/E330</f>
        <v>0.1738000787198603</v>
      </c>
    </row>
    <row r="331" spans="1:7" ht="12.75">
      <c r="A331" s="10">
        <v>484</v>
      </c>
      <c r="D331" s="11" t="s">
        <v>551</v>
      </c>
      <c r="E331" s="1">
        <v>484315.9305836825</v>
      </c>
      <c r="F331" s="1">
        <v>613569</v>
      </c>
      <c r="G331" s="25">
        <f t="shared" si="5"/>
        <v>0.26687759219595714</v>
      </c>
    </row>
    <row r="332" spans="1:7" ht="12.75">
      <c r="A332" s="10">
        <v>485</v>
      </c>
      <c r="D332" s="11" t="s">
        <v>428</v>
      </c>
      <c r="E332" s="1">
        <v>1423785.0670945137</v>
      </c>
      <c r="F332" s="1">
        <v>1421579</v>
      </c>
      <c r="G332" s="25">
        <f t="shared" si="5"/>
        <v>-0.0015494382863668829</v>
      </c>
    </row>
    <row r="333" spans="2:7" ht="12.75">
      <c r="B333" t="s">
        <v>597</v>
      </c>
      <c r="E333" s="1">
        <v>4325867.090349157</v>
      </c>
      <c r="F333" s="1">
        <f>SUM(F334:F341)</f>
        <v>5259092</v>
      </c>
      <c r="G333" s="25">
        <f t="shared" si="5"/>
        <v>0.21573129505823965</v>
      </c>
    </row>
    <row r="334" spans="1:7" ht="12.75">
      <c r="A334" s="10">
        <v>470</v>
      </c>
      <c r="D334" s="11" t="s">
        <v>399</v>
      </c>
      <c r="E334" s="1">
        <v>1957033.1386460976</v>
      </c>
      <c r="F334" s="1">
        <v>2829821</v>
      </c>
      <c r="G334" s="25">
        <f t="shared" si="5"/>
        <v>0.4459750037537479</v>
      </c>
    </row>
    <row r="335" spans="1:7" ht="12.75">
      <c r="A335" s="13">
        <v>471</v>
      </c>
      <c r="D335" s="11" t="s">
        <v>364</v>
      </c>
      <c r="E335" s="1">
        <v>671369.1289943997</v>
      </c>
      <c r="F335" s="1">
        <v>950244</v>
      </c>
      <c r="G335" s="25">
        <f t="shared" si="5"/>
        <v>0.4153823268926722</v>
      </c>
    </row>
    <row r="336" spans="1:7" ht="12.75">
      <c r="A336" s="10">
        <v>490</v>
      </c>
      <c r="D336" s="11" t="s">
        <v>82</v>
      </c>
      <c r="E336" s="1">
        <v>54350.522921573924</v>
      </c>
      <c r="F336" s="1">
        <v>57730</v>
      </c>
      <c r="G336" s="25">
        <f t="shared" si="5"/>
        <v>0.06217929279728466</v>
      </c>
    </row>
    <row r="337" spans="1:7" ht="12.75">
      <c r="A337" s="10">
        <v>492</v>
      </c>
      <c r="D337" s="11" t="s">
        <v>381</v>
      </c>
      <c r="E337" s="1">
        <v>719719.5803352912</v>
      </c>
      <c r="F337" s="1">
        <v>672854</v>
      </c>
      <c r="G337" s="25">
        <f t="shared" si="5"/>
        <v>-0.06511644481515738</v>
      </c>
    </row>
    <row r="338" spans="1:7" ht="12.75">
      <c r="A338" s="10">
        <v>493</v>
      </c>
      <c r="D338" s="11" t="s">
        <v>76</v>
      </c>
      <c r="E338" s="1">
        <v>43616</v>
      </c>
      <c r="F338" s="1">
        <v>33825</v>
      </c>
      <c r="G338" s="25">
        <f t="shared" si="5"/>
        <v>-0.2244818415260455</v>
      </c>
    </row>
    <row r="339" spans="1:7" ht="12.75">
      <c r="A339" s="10">
        <v>494</v>
      </c>
      <c r="D339" s="11" t="s">
        <v>557</v>
      </c>
      <c r="E339" s="1">
        <v>248271.2703089141</v>
      </c>
      <c r="F339" s="1">
        <v>292350</v>
      </c>
      <c r="G339" s="25">
        <f t="shared" si="5"/>
        <v>0.17754261150007605</v>
      </c>
    </row>
    <row r="340" spans="1:7" ht="12.75">
      <c r="A340" s="13">
        <v>495</v>
      </c>
      <c r="D340" s="11" t="s">
        <v>552</v>
      </c>
      <c r="E340" s="1">
        <v>209743.4028476658</v>
      </c>
      <c r="F340" s="1">
        <v>195651</v>
      </c>
      <c r="G340" s="25">
        <f t="shared" si="5"/>
        <v>-0.067188777603179</v>
      </c>
    </row>
    <row r="341" spans="1:7" ht="12.75">
      <c r="A341" s="10">
        <v>496</v>
      </c>
      <c r="D341" s="11" t="s">
        <v>553</v>
      </c>
      <c r="E341" s="1">
        <v>421764.046295215</v>
      </c>
      <c r="F341" s="1">
        <v>226617</v>
      </c>
      <c r="G341" s="25">
        <f t="shared" si="5"/>
        <v>-0.46269246515768975</v>
      </c>
    </row>
    <row r="342" spans="2:7" ht="12.75">
      <c r="B342" t="s">
        <v>573</v>
      </c>
      <c r="E342" s="1">
        <v>20808553.280473277</v>
      </c>
      <c r="F342" s="1">
        <f>F343+F347+F354+F355+F373+F374+F386+F387</f>
        <v>21042002</v>
      </c>
      <c r="G342" s="25">
        <f t="shared" si="5"/>
        <v>0.011218882753650685</v>
      </c>
    </row>
    <row r="343" spans="2:7" ht="12.75">
      <c r="B343" t="s">
        <v>574</v>
      </c>
      <c r="E343" s="1">
        <v>250422.35612082673</v>
      </c>
      <c r="F343" s="1">
        <f>SUM(F344:F346)</f>
        <v>178687</v>
      </c>
      <c r="G343" s="25">
        <f t="shared" si="5"/>
        <v>-0.2864574762095722</v>
      </c>
    </row>
    <row r="344" spans="1:7" ht="12.75">
      <c r="A344" s="10">
        <v>501</v>
      </c>
      <c r="D344" s="11" t="s">
        <v>107</v>
      </c>
      <c r="E344" s="1">
        <v>99877.531424581</v>
      </c>
      <c r="F344" s="1">
        <v>80150</v>
      </c>
      <c r="G344" s="25">
        <f t="shared" si="5"/>
        <v>-0.19751721076003517</v>
      </c>
    </row>
    <row r="345" spans="1:7" ht="12.75">
      <c r="A345" s="10">
        <v>502</v>
      </c>
      <c r="D345" s="11" t="s">
        <v>108</v>
      </c>
      <c r="E345" s="1">
        <v>139373.98940875236</v>
      </c>
      <c r="F345" s="1">
        <v>85755</v>
      </c>
      <c r="G345" s="25">
        <f t="shared" si="5"/>
        <v>-0.38471302741790653</v>
      </c>
    </row>
    <row r="346" spans="1:7" ht="12.75">
      <c r="A346" s="10">
        <v>503</v>
      </c>
      <c r="D346" s="11" t="s">
        <v>544</v>
      </c>
      <c r="E346" s="1">
        <v>11170.835287493377</v>
      </c>
      <c r="F346" s="1">
        <v>12782</v>
      </c>
      <c r="G346" s="25">
        <f t="shared" si="5"/>
        <v>0.14422956484824798</v>
      </c>
    </row>
    <row r="347" spans="2:7" ht="12.75">
      <c r="B347" t="s">
        <v>598</v>
      </c>
      <c r="E347" s="1">
        <v>1298314.6976735173</v>
      </c>
      <c r="F347" s="1">
        <f>SUM(F348:F353)</f>
        <v>1294875</v>
      </c>
      <c r="G347" s="25">
        <f t="shared" si="5"/>
        <v>-0.0026493558762609405</v>
      </c>
    </row>
    <row r="348" spans="1:7" ht="12.75">
      <c r="A348" s="10">
        <v>510</v>
      </c>
      <c r="D348" s="11" t="s">
        <v>75</v>
      </c>
      <c r="E348" s="1">
        <v>215986.2965067536</v>
      </c>
      <c r="F348" s="1">
        <v>221088</v>
      </c>
      <c r="G348" s="25">
        <f t="shared" si="5"/>
        <v>0.02362049618776105</v>
      </c>
    </row>
    <row r="349" spans="1:7" ht="12.75">
      <c r="A349" s="10">
        <v>511</v>
      </c>
      <c r="D349" s="11" t="s">
        <v>101</v>
      </c>
      <c r="E349" s="1">
        <v>356568.71761744964</v>
      </c>
      <c r="F349" s="1">
        <v>397939</v>
      </c>
      <c r="G349" s="25">
        <f t="shared" si="5"/>
        <v>0.11602330865977738</v>
      </c>
    </row>
    <row r="350" spans="1:7" ht="12.75">
      <c r="A350" s="10">
        <v>513</v>
      </c>
      <c r="D350" s="11" t="s">
        <v>80</v>
      </c>
      <c r="E350" s="1">
        <v>10735.639097744359</v>
      </c>
      <c r="F350" s="1">
        <v>8345</v>
      </c>
      <c r="G350" s="25">
        <f t="shared" si="5"/>
        <v>-0.22268251344688467</v>
      </c>
    </row>
    <row r="351" spans="1:7" ht="12.75">
      <c r="A351" s="10">
        <v>514</v>
      </c>
      <c r="D351" s="11" t="s">
        <v>105</v>
      </c>
      <c r="E351" s="1">
        <v>179480</v>
      </c>
      <c r="F351" s="1">
        <v>211735</v>
      </c>
      <c r="G351" s="25">
        <f t="shared" si="5"/>
        <v>0.17971361711611322</v>
      </c>
    </row>
    <row r="352" spans="1:7" ht="12.75">
      <c r="A352" s="10">
        <v>515</v>
      </c>
      <c r="D352" s="11" t="s">
        <v>118</v>
      </c>
      <c r="E352" s="1">
        <v>38568.926108374384</v>
      </c>
      <c r="F352" s="1">
        <v>38887</v>
      </c>
      <c r="G352" s="25">
        <f t="shared" si="5"/>
        <v>0.008246895200863611</v>
      </c>
    </row>
    <row r="353" spans="1:7" ht="12.75">
      <c r="A353" s="10">
        <v>516</v>
      </c>
      <c r="D353" s="11" t="s">
        <v>120</v>
      </c>
      <c r="E353" s="1">
        <v>496975.11834319524</v>
      </c>
      <c r="F353" s="1">
        <v>416881</v>
      </c>
      <c r="G353" s="25">
        <f t="shared" si="5"/>
        <v>-0.16116323611977046</v>
      </c>
    </row>
    <row r="354" spans="1:7" ht="12.75">
      <c r="A354" s="10">
        <v>512</v>
      </c>
      <c r="B354" t="s">
        <v>575</v>
      </c>
      <c r="E354" s="1">
        <v>1795443.788888889</v>
      </c>
      <c r="F354" s="1">
        <v>1758891</v>
      </c>
      <c r="G354" s="25">
        <f t="shared" si="5"/>
        <v>-0.020358637299087823</v>
      </c>
    </row>
    <row r="355" spans="2:7" ht="12.75">
      <c r="B355" t="s">
        <v>599</v>
      </c>
      <c r="E355" s="1">
        <v>2484858.514786124</v>
      </c>
      <c r="F355" s="1">
        <f>SUM(F356:F366)+SUM(F369:F372)</f>
        <v>2868383</v>
      </c>
      <c r="G355" s="25">
        <f t="shared" si="5"/>
        <v>0.15434459665679853</v>
      </c>
    </row>
    <row r="356" spans="1:7" ht="12.75">
      <c r="A356" s="10">
        <v>520</v>
      </c>
      <c r="D356" s="11" t="s">
        <v>102</v>
      </c>
      <c r="E356" s="1">
        <v>6481.906040268456</v>
      </c>
      <c r="F356" s="1">
        <v>10583</v>
      </c>
      <c r="G356" s="25">
        <f t="shared" si="5"/>
        <v>0.6326987670376184</v>
      </c>
    </row>
    <row r="357" spans="1:7" ht="12.75">
      <c r="A357" s="10">
        <v>522</v>
      </c>
      <c r="D357" s="11" t="s">
        <v>123</v>
      </c>
      <c r="E357" s="1">
        <v>95155.02304147465</v>
      </c>
      <c r="F357" s="1">
        <v>77063</v>
      </c>
      <c r="G357" s="25">
        <f t="shared" si="5"/>
        <v>-0.19013208618097846</v>
      </c>
    </row>
    <row r="358" spans="1:7" ht="12.75">
      <c r="A358" s="10">
        <v>523</v>
      </c>
      <c r="D358" s="11" t="s">
        <v>86</v>
      </c>
      <c r="E358" s="1">
        <v>64462.891491846836</v>
      </c>
      <c r="F358" s="1">
        <v>55092</v>
      </c>
      <c r="G358" s="25">
        <f t="shared" si="5"/>
        <v>-0.1453687738011574</v>
      </c>
    </row>
    <row r="359" spans="1:7" ht="12.75">
      <c r="A359" s="20">
        <v>525</v>
      </c>
      <c r="D359" s="11" t="s">
        <v>350</v>
      </c>
      <c r="E359" s="1">
        <v>58123.85724279782</v>
      </c>
      <c r="F359" s="1">
        <v>63355</v>
      </c>
      <c r="G359" s="25">
        <f t="shared" si="5"/>
        <v>0.08999992439163823</v>
      </c>
    </row>
    <row r="360" spans="1:7" ht="12.75">
      <c r="A360" s="10">
        <v>526</v>
      </c>
      <c r="D360" s="11" t="s">
        <v>100</v>
      </c>
      <c r="E360" s="1">
        <v>342299.4210290828</v>
      </c>
      <c r="F360" s="1">
        <v>345446</v>
      </c>
      <c r="G360" s="25">
        <f t="shared" si="5"/>
        <v>0.009192475293873976</v>
      </c>
    </row>
    <row r="361" spans="1:7" ht="12.75">
      <c r="A361" s="10">
        <v>530</v>
      </c>
      <c r="D361" s="11" t="s">
        <v>89</v>
      </c>
      <c r="E361" s="1">
        <v>80032.90909090909</v>
      </c>
      <c r="F361" s="1">
        <v>122367</v>
      </c>
      <c r="G361" s="25">
        <f t="shared" si="5"/>
        <v>0.5289585420542914</v>
      </c>
    </row>
    <row r="362" spans="1:7" ht="12.75">
      <c r="A362" s="10">
        <v>531</v>
      </c>
      <c r="D362" s="11" t="s">
        <v>87</v>
      </c>
      <c r="E362" s="1">
        <v>214745.0636127653</v>
      </c>
      <c r="F362" s="1">
        <v>224019</v>
      </c>
      <c r="G362" s="25">
        <f t="shared" si="5"/>
        <v>0.043185795432102346</v>
      </c>
    </row>
    <row r="363" spans="1:7" ht="12.75">
      <c r="A363" s="10">
        <v>532</v>
      </c>
      <c r="D363" s="11" t="s">
        <v>99</v>
      </c>
      <c r="E363" s="1">
        <v>109758.23529411765</v>
      </c>
      <c r="F363" s="1">
        <v>156282</v>
      </c>
      <c r="G363" s="25">
        <f t="shared" si="5"/>
        <v>0.4238749336777623</v>
      </c>
    </row>
    <row r="364" spans="1:7" ht="12.75">
      <c r="A364" s="10">
        <v>533</v>
      </c>
      <c r="D364" s="11" t="s">
        <v>93</v>
      </c>
      <c r="E364" s="1">
        <v>76564.41299020633</v>
      </c>
      <c r="F364" s="1">
        <v>117256</v>
      </c>
      <c r="G364" s="25">
        <f t="shared" si="5"/>
        <v>0.5314686735076085</v>
      </c>
    </row>
    <row r="365" spans="1:7" ht="12.75">
      <c r="A365" s="10">
        <v>534</v>
      </c>
      <c r="D365" s="11" t="s">
        <v>88</v>
      </c>
      <c r="E365" s="1">
        <v>11636.045197740114</v>
      </c>
      <c r="F365" s="1">
        <v>16710</v>
      </c>
      <c r="G365" s="25">
        <f t="shared" si="5"/>
        <v>0.4360549238194194</v>
      </c>
    </row>
    <row r="366" spans="1:7" ht="12.75">
      <c r="A366" s="14" t="s">
        <v>672</v>
      </c>
      <c r="D366" t="s">
        <v>673</v>
      </c>
      <c r="E366" s="1">
        <v>171111.70504196454</v>
      </c>
      <c r="F366" s="1">
        <f>SUM(F367:F368)</f>
        <v>189409</v>
      </c>
      <c r="G366" s="25">
        <f t="shared" si="5"/>
        <v>0.10693187209810173</v>
      </c>
    </row>
    <row r="367" spans="1:7" ht="12.75">
      <c r="A367" s="10">
        <v>521</v>
      </c>
      <c r="D367" s="11" t="s">
        <v>671</v>
      </c>
      <c r="E367" s="1">
        <v>12521</v>
      </c>
      <c r="F367" s="1">
        <v>8255</v>
      </c>
      <c r="G367" s="25">
        <f t="shared" si="5"/>
        <v>-0.3407076112131619</v>
      </c>
    </row>
    <row r="368" spans="1:7" ht="12.75">
      <c r="A368" s="10">
        <v>535</v>
      </c>
      <c r="D368" s="11" t="s">
        <v>670</v>
      </c>
      <c r="E368" s="1">
        <v>158590.70504196454</v>
      </c>
      <c r="F368" s="1">
        <v>181154</v>
      </c>
      <c r="G368" s="25">
        <f t="shared" si="5"/>
        <v>0.1422737540139254</v>
      </c>
    </row>
    <row r="369" spans="1:7" ht="12.75">
      <c r="A369" s="13">
        <v>536</v>
      </c>
      <c r="D369" s="11" t="s">
        <v>97</v>
      </c>
      <c r="E369" s="1">
        <v>58952.91433083301</v>
      </c>
      <c r="F369" s="1">
        <v>55497</v>
      </c>
      <c r="G369" s="25">
        <f t="shared" si="5"/>
        <v>-0.05862160285137132</v>
      </c>
    </row>
    <row r="370" spans="1:7" ht="12.75">
      <c r="A370" s="10">
        <v>540</v>
      </c>
      <c r="D370" s="11" t="s">
        <v>92</v>
      </c>
      <c r="E370" s="1">
        <v>997372.1067461236</v>
      </c>
      <c r="F370" s="1">
        <v>1159828</v>
      </c>
      <c r="G370" s="25">
        <f t="shared" si="5"/>
        <v>0.16288393484742675</v>
      </c>
    </row>
    <row r="371" spans="1:7" ht="12.75">
      <c r="A371" s="13">
        <v>541</v>
      </c>
      <c r="D371" s="11" t="s">
        <v>90</v>
      </c>
      <c r="E371" s="1">
        <v>165664.2955307269</v>
      </c>
      <c r="F371" s="1">
        <v>194310</v>
      </c>
      <c r="G371" s="25">
        <f t="shared" si="5"/>
        <v>0.17291417186487226</v>
      </c>
    </row>
    <row r="372" spans="1:7" ht="12.75">
      <c r="A372" s="10">
        <v>542</v>
      </c>
      <c r="D372" s="11" t="s">
        <v>103</v>
      </c>
      <c r="E372" s="1">
        <v>32497.728105266644</v>
      </c>
      <c r="F372" s="1">
        <v>81166</v>
      </c>
      <c r="G372" s="25">
        <f t="shared" si="5"/>
        <v>1.4975899772773988</v>
      </c>
    </row>
    <row r="373" spans="1:7" ht="12.75">
      <c r="A373" s="10">
        <v>524</v>
      </c>
      <c r="B373" s="11" t="s">
        <v>73</v>
      </c>
      <c r="E373" s="1">
        <v>745474.9264233817</v>
      </c>
      <c r="F373" s="1">
        <v>2111319</v>
      </c>
      <c r="G373" s="25">
        <f t="shared" si="5"/>
        <v>1.8321797624094833</v>
      </c>
    </row>
    <row r="374" spans="2:7" ht="12.75">
      <c r="B374" t="s">
        <v>600</v>
      </c>
      <c r="E374" s="1">
        <v>3499907.6115143606</v>
      </c>
      <c r="F374" s="1">
        <f>SUM(F375:F385)</f>
        <v>3616082</v>
      </c>
      <c r="G374" s="25">
        <f t="shared" si="5"/>
        <v>0.03319355862521535</v>
      </c>
    </row>
    <row r="375" spans="1:7" ht="12.75">
      <c r="A375" s="20">
        <v>550</v>
      </c>
      <c r="D375" s="11" t="s">
        <v>115</v>
      </c>
      <c r="E375" s="1">
        <v>34592.10666666667</v>
      </c>
      <c r="F375" s="1">
        <v>20105</v>
      </c>
      <c r="G375" s="25">
        <f t="shared" si="5"/>
        <v>-0.4187980456427825</v>
      </c>
    </row>
    <row r="376" spans="1:7" ht="12.75">
      <c r="A376" s="10">
        <v>551</v>
      </c>
      <c r="D376" s="11" t="s">
        <v>113</v>
      </c>
      <c r="E376" s="1">
        <v>150463.25064787775</v>
      </c>
      <c r="F376" s="1">
        <v>203547</v>
      </c>
      <c r="G376" s="25">
        <f t="shared" si="5"/>
        <v>0.35280209036791127</v>
      </c>
    </row>
    <row r="377" spans="1:7" ht="12.75">
      <c r="A377" s="10">
        <v>552</v>
      </c>
      <c r="D377" s="11" t="s">
        <v>545</v>
      </c>
      <c r="E377" s="1">
        <v>214190.1548828938</v>
      </c>
      <c r="F377" s="1">
        <v>256413</v>
      </c>
      <c r="G377" s="25">
        <f t="shared" si="5"/>
        <v>0.19712785183890025</v>
      </c>
    </row>
    <row r="378" spans="1:7" ht="12.75">
      <c r="A378" s="10">
        <v>553</v>
      </c>
      <c r="D378" s="11" t="s">
        <v>119</v>
      </c>
      <c r="E378" s="1">
        <v>49536</v>
      </c>
      <c r="F378" s="1">
        <v>43401</v>
      </c>
      <c r="G378" s="25">
        <f t="shared" si="5"/>
        <v>-0.12384932170542635</v>
      </c>
    </row>
    <row r="379" spans="1:7" ht="12.75">
      <c r="A379" s="10">
        <v>554</v>
      </c>
      <c r="D379" s="11" t="s">
        <v>110</v>
      </c>
      <c r="E379" s="1">
        <v>236846.4127764128</v>
      </c>
      <c r="F379" s="1">
        <v>165513</v>
      </c>
      <c r="G379" s="25">
        <f t="shared" si="5"/>
        <v>-0.30118004296629475</v>
      </c>
    </row>
    <row r="380" spans="1:7" ht="12.75">
      <c r="A380" s="10">
        <v>555</v>
      </c>
      <c r="D380" s="11" t="s">
        <v>111</v>
      </c>
      <c r="E380" s="1">
        <v>330135.9459459459</v>
      </c>
      <c r="F380" s="1">
        <v>354393</v>
      </c>
      <c r="G380" s="25">
        <f t="shared" si="5"/>
        <v>0.07347595544177961</v>
      </c>
    </row>
    <row r="381" spans="1:7" ht="12.75">
      <c r="A381" s="13">
        <v>556</v>
      </c>
      <c r="D381" s="11" t="s">
        <v>112</v>
      </c>
      <c r="E381" s="1">
        <v>147805.7837837838</v>
      </c>
      <c r="F381" s="1">
        <v>129399</v>
      </c>
      <c r="G381" s="25">
        <f t="shared" si="5"/>
        <v>-0.12453358260127335</v>
      </c>
    </row>
    <row r="382" spans="1:7" ht="12.75">
      <c r="A382" s="10">
        <v>560</v>
      </c>
      <c r="D382" s="11" t="s">
        <v>114</v>
      </c>
      <c r="E382" s="1">
        <v>358239.2527385658</v>
      </c>
      <c r="F382" s="1">
        <v>342280</v>
      </c>
      <c r="G382" s="25">
        <f t="shared" si="5"/>
        <v>-0.0445491459033733</v>
      </c>
    </row>
    <row r="383" spans="1:7" ht="12.75">
      <c r="A383" s="10">
        <v>561</v>
      </c>
      <c r="D383" s="11" t="s">
        <v>116</v>
      </c>
      <c r="E383" s="1">
        <v>569958.2826430417</v>
      </c>
      <c r="F383" s="1">
        <v>672165</v>
      </c>
      <c r="G383" s="25">
        <f t="shared" si="5"/>
        <v>0.1793231548158222</v>
      </c>
    </row>
    <row r="384" spans="1:7" ht="12.75">
      <c r="A384" s="10">
        <v>562</v>
      </c>
      <c r="D384" s="11" t="s">
        <v>96</v>
      </c>
      <c r="E384" s="1">
        <v>1319284.0611680027</v>
      </c>
      <c r="F384" s="1">
        <v>1347947</v>
      </c>
      <c r="G384" s="25">
        <f t="shared" si="5"/>
        <v>0.021726131373573297</v>
      </c>
    </row>
    <row r="385" spans="1:7" ht="12.75">
      <c r="A385" s="13">
        <v>563</v>
      </c>
      <c r="D385" s="11" t="s">
        <v>94</v>
      </c>
      <c r="E385" s="1">
        <v>88856.36026117015</v>
      </c>
      <c r="F385" s="1">
        <v>80919</v>
      </c>
      <c r="G385" s="25">
        <f t="shared" si="5"/>
        <v>-0.0893279922544694</v>
      </c>
    </row>
    <row r="386" spans="1:7" ht="12.75">
      <c r="A386" s="10">
        <v>570</v>
      </c>
      <c r="B386" t="s">
        <v>576</v>
      </c>
      <c r="E386" s="1">
        <v>4308804.424314945</v>
      </c>
      <c r="F386" s="1">
        <v>3858937</v>
      </c>
      <c r="G386" s="25">
        <f t="shared" si="5"/>
        <v>-0.10440655458305449</v>
      </c>
    </row>
    <row r="387" spans="2:7" ht="12.75">
      <c r="B387" t="s">
        <v>601</v>
      </c>
      <c r="E387" s="1">
        <v>6425326.96075123</v>
      </c>
      <c r="F387" s="1">
        <f>SUM(F388:F399)</f>
        <v>5354828</v>
      </c>
      <c r="G387" s="25">
        <f t="shared" si="5"/>
        <v>-0.16660614584912428</v>
      </c>
    </row>
    <row r="388" spans="1:7" ht="12.75">
      <c r="A388" s="23">
        <v>500</v>
      </c>
      <c r="D388" s="11" t="s">
        <v>400</v>
      </c>
      <c r="E388" s="1">
        <v>2017755.4100424182</v>
      </c>
      <c r="F388" s="1">
        <v>1721232</v>
      </c>
      <c r="G388" s="25">
        <f t="shared" si="5"/>
        <v>-0.1469570635601391</v>
      </c>
    </row>
    <row r="389" spans="1:7" ht="12.75">
      <c r="A389" s="10">
        <v>580</v>
      </c>
      <c r="D389" s="11" t="s">
        <v>83</v>
      </c>
      <c r="E389" s="1">
        <v>666727.4366197183</v>
      </c>
      <c r="F389" s="1">
        <v>268996</v>
      </c>
      <c r="G389" s="25">
        <f t="shared" si="5"/>
        <v>-0.5965427771147397</v>
      </c>
    </row>
    <row r="390" spans="1:7" ht="12.75">
      <c r="A390" s="10">
        <v>581</v>
      </c>
      <c r="D390" s="11" t="s">
        <v>121</v>
      </c>
      <c r="E390" s="1">
        <v>632427.9411764706</v>
      </c>
      <c r="F390" s="1">
        <v>637411</v>
      </c>
      <c r="G390" s="25">
        <f t="shared" si="5"/>
        <v>0.00787925153063239</v>
      </c>
    </row>
    <row r="391" spans="1:7" ht="12.75">
      <c r="A391" s="10">
        <v>582</v>
      </c>
      <c r="D391" s="11" t="s">
        <v>85</v>
      </c>
      <c r="E391" s="1">
        <v>658235.4452054795</v>
      </c>
      <c r="F391" s="1">
        <v>188686</v>
      </c>
      <c r="G391" s="25">
        <f t="shared" si="5"/>
        <v>-0.7133457315701095</v>
      </c>
    </row>
    <row r="392" spans="1:7" ht="12.75">
      <c r="A392" s="10">
        <v>583</v>
      </c>
      <c r="D392" s="11" t="s">
        <v>526</v>
      </c>
      <c r="E392" s="1">
        <v>5779.289678241478</v>
      </c>
      <c r="F392" s="1">
        <v>15186</v>
      </c>
      <c r="G392" s="25">
        <f t="shared" si="5"/>
        <v>1.6276585610812977</v>
      </c>
    </row>
    <row r="393" spans="1:7" ht="12.75">
      <c r="A393" s="10">
        <v>584</v>
      </c>
      <c r="D393" s="11" t="s">
        <v>98</v>
      </c>
      <c r="E393" s="1">
        <v>130075.27389701748</v>
      </c>
      <c r="F393" s="1">
        <v>220326</v>
      </c>
      <c r="G393" s="25">
        <f t="shared" si="5"/>
        <v>0.6938346036037206</v>
      </c>
    </row>
    <row r="394" spans="1:7" ht="12.75">
      <c r="A394" s="13">
        <v>585</v>
      </c>
      <c r="D394" s="11" t="s">
        <v>106</v>
      </c>
      <c r="E394" s="1">
        <v>209511.50396144736</v>
      </c>
      <c r="F394" s="1">
        <v>170521</v>
      </c>
      <c r="G394" s="25">
        <f aca="true" t="shared" si="6" ref="G394:G457">(F394-E394)/E394</f>
        <v>-0.18610197160639966</v>
      </c>
    </row>
    <row r="395" spans="1:7" ht="12.75">
      <c r="A395" s="10">
        <v>586</v>
      </c>
      <c r="D395" s="11" t="s">
        <v>95</v>
      </c>
      <c r="E395" s="1">
        <v>1446558.9597892081</v>
      </c>
      <c r="F395" s="1">
        <v>1491877</v>
      </c>
      <c r="G395" s="25">
        <f t="shared" si="6"/>
        <v>0.03132816668419487</v>
      </c>
    </row>
    <row r="396" spans="1:7" ht="12.75">
      <c r="A396" s="10">
        <v>590</v>
      </c>
      <c r="D396" s="11" t="s">
        <v>84</v>
      </c>
      <c r="E396" s="1">
        <v>103656.86201193221</v>
      </c>
      <c r="F396" s="1">
        <v>64888</v>
      </c>
      <c r="G396" s="25">
        <f t="shared" si="6"/>
        <v>-0.3740115343976883</v>
      </c>
    </row>
    <row r="397" spans="1:7" ht="12.75">
      <c r="A397" s="10">
        <v>591</v>
      </c>
      <c r="D397" s="11" t="s">
        <v>104</v>
      </c>
      <c r="E397" s="1">
        <v>31251.986577181207</v>
      </c>
      <c r="F397" s="1">
        <v>23359</v>
      </c>
      <c r="G397" s="25">
        <f t="shared" si="6"/>
        <v>-0.2525595151427689</v>
      </c>
    </row>
    <row r="398" spans="1:7" ht="12.75">
      <c r="A398" s="10">
        <v>592</v>
      </c>
      <c r="D398" s="11" t="s">
        <v>122</v>
      </c>
      <c r="E398" s="1">
        <v>56404.61111111111</v>
      </c>
      <c r="F398" s="1">
        <v>32972</v>
      </c>
      <c r="G398" s="25">
        <f t="shared" si="6"/>
        <v>-0.415437863137667</v>
      </c>
    </row>
    <row r="399" spans="1:7" ht="12.75">
      <c r="A399" s="10">
        <v>593</v>
      </c>
      <c r="D399" s="11" t="s">
        <v>547</v>
      </c>
      <c r="E399" s="1">
        <v>466942.2406810044</v>
      </c>
      <c r="F399" s="1">
        <v>519374</v>
      </c>
      <c r="G399" s="25">
        <f t="shared" si="6"/>
        <v>0.11228746245472956</v>
      </c>
    </row>
    <row r="400" spans="2:7" ht="12.75">
      <c r="B400" s="6" t="s">
        <v>577</v>
      </c>
      <c r="E400" s="3">
        <v>1568101.2529728187</v>
      </c>
      <c r="F400" s="3">
        <f>F401+F408</f>
        <v>1094801</v>
      </c>
      <c r="G400" s="8">
        <f t="shared" si="6"/>
        <v>-0.3018301605687339</v>
      </c>
    </row>
    <row r="401" spans="2:7" ht="12.75">
      <c r="B401" t="s">
        <v>579</v>
      </c>
      <c r="E401" s="1">
        <v>1344092.5935036447</v>
      </c>
      <c r="F401" s="1">
        <f>SUM(F402:F405)</f>
        <v>919051</v>
      </c>
      <c r="G401" s="25">
        <f t="shared" si="6"/>
        <v>-0.31622939934196737</v>
      </c>
    </row>
    <row r="402" spans="1:7" ht="12.75">
      <c r="A402" s="13">
        <v>600</v>
      </c>
      <c r="D402" s="11" t="s">
        <v>163</v>
      </c>
      <c r="E402" s="1">
        <v>77357.9074504443</v>
      </c>
      <c r="F402" s="1">
        <v>57439</v>
      </c>
      <c r="G402" s="25">
        <f t="shared" si="6"/>
        <v>-0.2574902567420714</v>
      </c>
    </row>
    <row r="403" spans="1:7" ht="12.75">
      <c r="A403" s="10">
        <v>601</v>
      </c>
      <c r="D403" s="11" t="s">
        <v>437</v>
      </c>
      <c r="E403" s="1">
        <v>42598.97887488329</v>
      </c>
      <c r="F403" s="1">
        <v>11945</v>
      </c>
      <c r="G403" s="25">
        <f t="shared" si="6"/>
        <v>-0.7195942176200174</v>
      </c>
    </row>
    <row r="404" spans="1:7" ht="12.75">
      <c r="A404" s="10">
        <v>604</v>
      </c>
      <c r="D404" s="11" t="s">
        <v>438</v>
      </c>
      <c r="E404" s="1">
        <v>67295.03761788616</v>
      </c>
      <c r="F404" s="1">
        <v>43592</v>
      </c>
      <c r="G404" s="25">
        <f t="shared" si="6"/>
        <v>-0.3522256388721625</v>
      </c>
    </row>
    <row r="405" spans="1:7" ht="12.75">
      <c r="A405" s="14" t="s">
        <v>667</v>
      </c>
      <c r="D405" t="s">
        <v>668</v>
      </c>
      <c r="E405" s="1">
        <v>1156840.669560431</v>
      </c>
      <c r="F405" s="1">
        <f>SUM(F406:F407)</f>
        <v>806075</v>
      </c>
      <c r="G405" s="25">
        <f t="shared" si="6"/>
        <v>-0.3032100087678563</v>
      </c>
    </row>
    <row r="406" spans="1:7" ht="12.75">
      <c r="A406" s="10">
        <v>602</v>
      </c>
      <c r="D406" s="11" t="s">
        <v>666</v>
      </c>
      <c r="E406" s="1">
        <v>14840.792792792792</v>
      </c>
      <c r="F406" s="1">
        <v>5389</v>
      </c>
      <c r="G406" s="25">
        <f t="shared" si="6"/>
        <v>-0.6368792371646691</v>
      </c>
    </row>
    <row r="407" spans="1:7" ht="12.75">
      <c r="A407" s="10">
        <v>605</v>
      </c>
      <c r="D407" s="11" t="s">
        <v>665</v>
      </c>
      <c r="E407" s="1">
        <v>1141999.8767676381</v>
      </c>
      <c r="F407" s="1">
        <v>800686</v>
      </c>
      <c r="G407" s="25">
        <f t="shared" si="6"/>
        <v>-0.29887382977107363</v>
      </c>
    </row>
    <row r="408" spans="2:7" ht="12.75">
      <c r="B408" t="s">
        <v>578</v>
      </c>
      <c r="E408" s="1">
        <v>224008.659469174</v>
      </c>
      <c r="F408" s="1">
        <f>F409+F412+F413</f>
        <v>175750</v>
      </c>
      <c r="G408" s="25">
        <f t="shared" si="6"/>
        <v>-0.21543211580985736</v>
      </c>
    </row>
    <row r="409" spans="1:7" ht="12.75">
      <c r="A409" s="14" t="s">
        <v>663</v>
      </c>
      <c r="D409" t="s">
        <v>664</v>
      </c>
      <c r="E409" s="1">
        <v>60440.16079924737</v>
      </c>
      <c r="F409" s="1">
        <f>SUM(F410:F411)</f>
        <v>51098</v>
      </c>
      <c r="G409" s="25">
        <f t="shared" si="6"/>
        <v>-0.15456876149415713</v>
      </c>
    </row>
    <row r="410" spans="1:7" ht="12.75">
      <c r="A410" s="10">
        <v>610</v>
      </c>
      <c r="D410" s="11" t="s">
        <v>661</v>
      </c>
      <c r="E410" s="1">
        <v>58513.209979575244</v>
      </c>
      <c r="F410" s="1">
        <v>49598</v>
      </c>
      <c r="G410" s="25">
        <f t="shared" si="6"/>
        <v>-0.15236234659980555</v>
      </c>
    </row>
    <row r="411" spans="1:7" ht="12.75">
      <c r="A411" s="10">
        <v>611</v>
      </c>
      <c r="D411" s="11" t="s">
        <v>662</v>
      </c>
      <c r="E411" s="1">
        <v>1926.950819672131</v>
      </c>
      <c r="F411" s="1">
        <v>1500</v>
      </c>
      <c r="G411" s="25">
        <f t="shared" si="6"/>
        <v>-0.22156809365003738</v>
      </c>
    </row>
    <row r="412" spans="1:7" ht="12.75">
      <c r="A412" s="10">
        <v>612</v>
      </c>
      <c r="D412" s="11" t="s">
        <v>164</v>
      </c>
      <c r="E412" s="1">
        <v>23638.675827827145</v>
      </c>
      <c r="F412" s="1">
        <v>18979</v>
      </c>
      <c r="G412" s="25">
        <f t="shared" si="6"/>
        <v>-0.1971208481289732</v>
      </c>
    </row>
    <row r="413" spans="1:7" ht="12.75">
      <c r="A413" s="10">
        <v>613</v>
      </c>
      <c r="D413" s="11" t="s">
        <v>166</v>
      </c>
      <c r="E413" s="1">
        <v>139929.82284209947</v>
      </c>
      <c r="F413" s="1">
        <v>105673</v>
      </c>
      <c r="G413" s="25">
        <f t="shared" si="6"/>
        <v>-0.24481430867496903</v>
      </c>
    </row>
    <row r="414" spans="2:7" ht="12.75">
      <c r="B414" s="6" t="s">
        <v>580</v>
      </c>
      <c r="E414" s="3">
        <v>11864871.324098807</v>
      </c>
      <c r="F414" s="3">
        <f>F415+F464</f>
        <v>13086906</v>
      </c>
      <c r="G414" s="8">
        <f t="shared" si="6"/>
        <v>0.10299603278622262</v>
      </c>
    </row>
    <row r="415" spans="2:7" ht="12.75">
      <c r="B415" t="s">
        <v>581</v>
      </c>
      <c r="E415" s="1">
        <v>7117392.223499467</v>
      </c>
      <c r="F415" s="1">
        <f>F416+F417+F443+F453</f>
        <v>7767387</v>
      </c>
      <c r="G415" s="25">
        <f t="shared" si="6"/>
        <v>0.09132484990140743</v>
      </c>
    </row>
    <row r="416" spans="1:7" ht="12.75">
      <c r="A416" s="13">
        <v>620</v>
      </c>
      <c r="B416" t="s">
        <v>582</v>
      </c>
      <c r="E416" s="1">
        <v>831364.2335523148</v>
      </c>
      <c r="F416" s="1">
        <v>946383</v>
      </c>
      <c r="G416" s="25">
        <f t="shared" si="6"/>
        <v>0.13834942833206149</v>
      </c>
    </row>
    <row r="417" spans="2:7" ht="12.75">
      <c r="B417" t="s">
        <v>583</v>
      </c>
      <c r="E417" s="1">
        <v>5577814.931643034</v>
      </c>
      <c r="F417" s="1">
        <f>SUM(F418:F421)+F424+F425</f>
        <v>6302063</v>
      </c>
      <c r="G417" s="25">
        <f t="shared" si="6"/>
        <v>0.12984440631909364</v>
      </c>
    </row>
    <row r="418" spans="1:7" ht="12.75">
      <c r="A418" s="10">
        <v>623</v>
      </c>
      <c r="B418" t="s">
        <v>58</v>
      </c>
      <c r="E418" s="1">
        <v>1231277.0982236154</v>
      </c>
      <c r="F418" s="1">
        <v>1445688</v>
      </c>
      <c r="G418" s="25">
        <f t="shared" si="6"/>
        <v>0.17413700139937538</v>
      </c>
    </row>
    <row r="419" spans="1:7" ht="12.75">
      <c r="A419" s="10">
        <v>626</v>
      </c>
      <c r="B419" t="s">
        <v>59</v>
      </c>
      <c r="E419" s="1">
        <v>953882.0423620674</v>
      </c>
      <c r="F419" s="1">
        <v>1266233</v>
      </c>
      <c r="G419" s="25">
        <f t="shared" si="6"/>
        <v>0.3274523932377089</v>
      </c>
    </row>
    <row r="420" spans="1:7" ht="12.75">
      <c r="A420" s="10">
        <v>635</v>
      </c>
      <c r="B420" t="s">
        <v>60</v>
      </c>
      <c r="E420" s="1">
        <v>649462.3337112739</v>
      </c>
      <c r="F420" s="1">
        <v>727351</v>
      </c>
      <c r="G420" s="25">
        <f t="shared" si="6"/>
        <v>0.11992791921225177</v>
      </c>
    </row>
    <row r="421" spans="2:7" ht="12.75">
      <c r="B421" t="s">
        <v>61</v>
      </c>
      <c r="E421" s="1">
        <v>540314.6506024096</v>
      </c>
      <c r="F421" s="1">
        <f>SUM(F422:F423)</f>
        <v>583003</v>
      </c>
      <c r="G421" s="25">
        <f t="shared" si="6"/>
        <v>0.07900646290082294</v>
      </c>
    </row>
    <row r="422" spans="1:7" ht="12.75">
      <c r="A422" s="10">
        <v>642</v>
      </c>
      <c r="D422" s="11" t="s">
        <v>209</v>
      </c>
      <c r="E422" s="1">
        <v>524090.640185743</v>
      </c>
      <c r="F422" s="1">
        <v>565138</v>
      </c>
      <c r="G422" s="25">
        <f t="shared" si="6"/>
        <v>0.0783211083481846</v>
      </c>
    </row>
    <row r="423" spans="1:7" ht="12.75">
      <c r="A423" s="10">
        <v>643</v>
      </c>
      <c r="D423" s="11" t="s">
        <v>210</v>
      </c>
      <c r="E423" s="1">
        <v>16224.010416666666</v>
      </c>
      <c r="F423" s="1">
        <v>17865</v>
      </c>
      <c r="G423" s="25">
        <f t="shared" si="6"/>
        <v>0.10114574271029632</v>
      </c>
    </row>
    <row r="424" spans="1:7" ht="12.75">
      <c r="A424" s="10">
        <v>644</v>
      </c>
      <c r="B424" t="s">
        <v>62</v>
      </c>
      <c r="E424" s="1">
        <v>524565.4545454546</v>
      </c>
      <c r="F424" s="1">
        <v>552674</v>
      </c>
      <c r="G424" s="25">
        <f t="shared" si="6"/>
        <v>0.05358443872157379</v>
      </c>
    </row>
    <row r="425" spans="2:7" ht="12.75">
      <c r="B425" t="s">
        <v>63</v>
      </c>
      <c r="E425" s="1">
        <v>1678313.3521982136</v>
      </c>
      <c r="F425" s="1">
        <f>SUM(F426:F431)+SUM(F434:F440)</f>
        <v>1727114</v>
      </c>
      <c r="G425" s="25">
        <f t="shared" si="6"/>
        <v>0.02907719690001187</v>
      </c>
    </row>
    <row r="426" spans="1:7" ht="12.75">
      <c r="A426" s="10">
        <v>621</v>
      </c>
      <c r="D426" s="11" t="s">
        <v>232</v>
      </c>
      <c r="E426" s="1">
        <v>24293</v>
      </c>
      <c r="F426" s="1">
        <v>21109</v>
      </c>
      <c r="G426" s="25">
        <f t="shared" si="6"/>
        <v>-0.1310665623842259</v>
      </c>
    </row>
    <row r="427" spans="1:7" ht="12.75">
      <c r="A427" s="10">
        <v>622</v>
      </c>
      <c r="D427" s="11" t="s">
        <v>205</v>
      </c>
      <c r="E427" s="1">
        <v>190485.9322916667</v>
      </c>
      <c r="F427" s="1">
        <v>212212</v>
      </c>
      <c r="G427" s="25">
        <f t="shared" si="6"/>
        <v>0.11405602212696196</v>
      </c>
    </row>
    <row r="428" spans="1:7" ht="12.75">
      <c r="A428" s="10">
        <v>624</v>
      </c>
      <c r="D428" s="11" t="s">
        <v>206</v>
      </c>
      <c r="E428" s="1">
        <v>208471.5974888976</v>
      </c>
      <c r="F428" s="1">
        <v>228616</v>
      </c>
      <c r="G428" s="25">
        <f t="shared" si="6"/>
        <v>0.09662900248162211</v>
      </c>
    </row>
    <row r="429" spans="1:7" ht="12.75">
      <c r="A429" s="13">
        <v>625</v>
      </c>
      <c r="D429" s="11" t="s">
        <v>212</v>
      </c>
      <c r="E429" s="1">
        <v>78477.90909090909</v>
      </c>
      <c r="F429" s="1">
        <v>94502</v>
      </c>
      <c r="G429" s="25">
        <f t="shared" si="6"/>
        <v>0.20418600717978544</v>
      </c>
    </row>
    <row r="430" spans="1:7" ht="12.75">
      <c r="A430" s="10">
        <v>630</v>
      </c>
      <c r="D430" s="11" t="s">
        <v>216</v>
      </c>
      <c r="E430" s="1">
        <v>24234.055944055945</v>
      </c>
      <c r="F430" s="1">
        <v>18527</v>
      </c>
      <c r="G430" s="25">
        <f t="shared" si="6"/>
        <v>-0.23549734956585977</v>
      </c>
    </row>
    <row r="431" spans="1:7" ht="12.75">
      <c r="A431" s="14" t="s">
        <v>724</v>
      </c>
      <c r="D431" t="s">
        <v>660</v>
      </c>
      <c r="E431" s="1">
        <v>323723.29880010016</v>
      </c>
      <c r="F431" s="1">
        <f>SUM(F432:F433)</f>
        <v>357331</v>
      </c>
      <c r="G431" s="25">
        <f t="shared" si="6"/>
        <v>0.10381613348334456</v>
      </c>
    </row>
    <row r="432" spans="1:7" ht="12.75">
      <c r="A432" s="10">
        <v>631</v>
      </c>
      <c r="D432" s="11" t="s">
        <v>658</v>
      </c>
      <c r="E432" s="1">
        <v>5065.818181818182</v>
      </c>
      <c r="F432" s="1">
        <v>1956</v>
      </c>
      <c r="G432" s="25">
        <f t="shared" si="6"/>
        <v>-0.6138827076304645</v>
      </c>
    </row>
    <row r="433" spans="1:7" ht="12.75">
      <c r="A433" s="13">
        <v>632</v>
      </c>
      <c r="D433" s="11" t="s">
        <v>659</v>
      </c>
      <c r="E433" s="1">
        <v>318657.480618282</v>
      </c>
      <c r="F433" s="1">
        <v>355375</v>
      </c>
      <c r="G433" s="25">
        <f t="shared" si="6"/>
        <v>0.11522566270992936</v>
      </c>
    </row>
    <row r="434" spans="1:7" ht="12.75">
      <c r="A434" s="10">
        <v>633</v>
      </c>
      <c r="D434" s="11" t="s">
        <v>207</v>
      </c>
      <c r="E434" s="1">
        <v>228755.5517241379</v>
      </c>
      <c r="F434" s="1">
        <v>191811</v>
      </c>
      <c r="G434" s="25">
        <f t="shared" si="6"/>
        <v>-0.1615023174112525</v>
      </c>
    </row>
    <row r="435" spans="1:7" ht="12.75">
      <c r="A435" s="10">
        <v>636</v>
      </c>
      <c r="D435" s="11" t="s">
        <v>213</v>
      </c>
      <c r="E435" s="1">
        <v>52078.10101010101</v>
      </c>
      <c r="F435" s="1">
        <v>47877</v>
      </c>
      <c r="G435" s="25">
        <f t="shared" si="6"/>
        <v>-0.08066924347502935</v>
      </c>
    </row>
    <row r="436" spans="1:7" ht="12.75">
      <c r="A436" s="10">
        <v>640</v>
      </c>
      <c r="D436" s="11" t="s">
        <v>214</v>
      </c>
      <c r="E436" s="1">
        <v>45497.622857142866</v>
      </c>
      <c r="F436" s="1">
        <v>41862</v>
      </c>
      <c r="G436" s="25">
        <f t="shared" si="6"/>
        <v>-0.07990797384202444</v>
      </c>
    </row>
    <row r="437" spans="1:7" ht="12.75">
      <c r="A437" s="10">
        <v>646</v>
      </c>
      <c r="D437" s="11" t="s">
        <v>211</v>
      </c>
      <c r="E437" s="1">
        <v>43109</v>
      </c>
      <c r="F437" s="1">
        <v>45091</v>
      </c>
      <c r="G437" s="25">
        <f t="shared" si="6"/>
        <v>0.045976478229604024</v>
      </c>
    </row>
    <row r="438" spans="1:7" ht="12.75">
      <c r="A438" s="10">
        <v>651</v>
      </c>
      <c r="D438" s="11" t="s">
        <v>218</v>
      </c>
      <c r="E438" s="1">
        <v>197183</v>
      </c>
      <c r="F438" s="1">
        <v>222993</v>
      </c>
      <c r="G438" s="25">
        <f t="shared" si="6"/>
        <v>0.13089363687538988</v>
      </c>
    </row>
    <row r="439" spans="1:7" ht="12.75">
      <c r="A439" s="10">
        <v>652</v>
      </c>
      <c r="D439" s="11" t="s">
        <v>219</v>
      </c>
      <c r="E439" s="1">
        <v>174404</v>
      </c>
      <c r="F439" s="1">
        <v>161338</v>
      </c>
      <c r="G439" s="25">
        <f t="shared" si="6"/>
        <v>-0.07491800646774156</v>
      </c>
    </row>
    <row r="440" spans="1:7" ht="12.75">
      <c r="A440" s="14" t="s">
        <v>655</v>
      </c>
      <c r="D440" t="s">
        <v>656</v>
      </c>
      <c r="E440" s="1">
        <v>87600.28299120234</v>
      </c>
      <c r="F440" s="1">
        <f>SUM(F441:F442)</f>
        <v>83845</v>
      </c>
      <c r="G440" s="25">
        <f t="shared" si="6"/>
        <v>-0.042868388810792836</v>
      </c>
    </row>
    <row r="441" spans="1:7" ht="12.75">
      <c r="A441" s="10">
        <v>650</v>
      </c>
      <c r="D441" s="11" t="s">
        <v>657</v>
      </c>
      <c r="E441" s="1">
        <v>14735.524926686216</v>
      </c>
      <c r="F441" s="1">
        <v>6242</v>
      </c>
      <c r="G441" s="25">
        <f t="shared" si="6"/>
        <v>-0.5763978527364395</v>
      </c>
    </row>
    <row r="442" spans="1:7" ht="12.75">
      <c r="A442" s="10">
        <v>653</v>
      </c>
      <c r="D442" s="11" t="s">
        <v>654</v>
      </c>
      <c r="E442" s="1">
        <v>72864.75806451612</v>
      </c>
      <c r="F442" s="1">
        <v>77603</v>
      </c>
      <c r="G442" s="25">
        <f t="shared" si="6"/>
        <v>0.0650278963568167</v>
      </c>
    </row>
    <row r="443" spans="2:7" ht="12.75">
      <c r="B443" t="s">
        <v>584</v>
      </c>
      <c r="E443" s="1">
        <v>504187.9908110718</v>
      </c>
      <c r="F443" s="1">
        <f>SUM(F444:F452)</f>
        <v>385935</v>
      </c>
      <c r="G443" s="25">
        <f t="shared" si="6"/>
        <v>-0.23454146660820271</v>
      </c>
    </row>
    <row r="444" spans="1:7" ht="12.75">
      <c r="A444" s="10">
        <v>660</v>
      </c>
      <c r="D444" s="11" t="s">
        <v>208</v>
      </c>
      <c r="E444" s="1">
        <v>169226.6600358835</v>
      </c>
      <c r="F444" s="1">
        <v>76976</v>
      </c>
      <c r="G444" s="25">
        <f t="shared" si="6"/>
        <v>-0.5451307732264071</v>
      </c>
    </row>
    <row r="445" spans="1:7" ht="12.75">
      <c r="A445" s="10">
        <v>666</v>
      </c>
      <c r="D445" s="11" t="s">
        <v>433</v>
      </c>
      <c r="E445" s="1">
        <v>84470.92964627712</v>
      </c>
      <c r="F445" s="1">
        <v>79564</v>
      </c>
      <c r="G445" s="25">
        <f t="shared" si="6"/>
        <v>-0.05809015796114633</v>
      </c>
    </row>
    <row r="446" spans="1:7" ht="12.75">
      <c r="A446" s="10">
        <v>670</v>
      </c>
      <c r="D446" s="11" t="s">
        <v>193</v>
      </c>
      <c r="E446" s="1">
        <v>25634</v>
      </c>
      <c r="F446" s="1">
        <v>27067</v>
      </c>
      <c r="G446" s="25">
        <f t="shared" si="6"/>
        <v>0.055902317234922366</v>
      </c>
    </row>
    <row r="447" spans="1:7" ht="12.75">
      <c r="A447" s="10">
        <v>671</v>
      </c>
      <c r="D447" s="11" t="s">
        <v>223</v>
      </c>
      <c r="E447" s="1">
        <v>25329.090909090908</v>
      </c>
      <c r="F447" s="1">
        <v>29837</v>
      </c>
      <c r="G447" s="25">
        <f t="shared" si="6"/>
        <v>0.17797358409303</v>
      </c>
    </row>
    <row r="448" spans="1:7" ht="12.75">
      <c r="A448" s="10">
        <v>672</v>
      </c>
      <c r="D448" s="11" t="s">
        <v>215</v>
      </c>
      <c r="E448" s="1">
        <v>31605.745067385444</v>
      </c>
      <c r="F448" s="1">
        <v>22425</v>
      </c>
      <c r="G448" s="25">
        <f t="shared" si="6"/>
        <v>-0.2904770967370494</v>
      </c>
    </row>
    <row r="449" spans="1:7" ht="12.75">
      <c r="A449" s="10">
        <v>673</v>
      </c>
      <c r="D449" s="11" t="s">
        <v>217</v>
      </c>
      <c r="E449" s="1">
        <v>99843.19476563041</v>
      </c>
      <c r="F449" s="1">
        <v>96187</v>
      </c>
      <c r="G449" s="25">
        <f t="shared" si="6"/>
        <v>-0.03661936874328668</v>
      </c>
    </row>
    <row r="450" spans="1:7" ht="12.75">
      <c r="A450" s="10">
        <v>674</v>
      </c>
      <c r="D450" s="11" t="s">
        <v>224</v>
      </c>
      <c r="E450" s="1">
        <v>12314.469696969696</v>
      </c>
      <c r="F450" s="1">
        <v>12199</v>
      </c>
      <c r="G450" s="25">
        <f t="shared" si="6"/>
        <v>-0.00937674945094148</v>
      </c>
    </row>
    <row r="451" spans="1:7" ht="12.75">
      <c r="A451" s="10">
        <v>675</v>
      </c>
      <c r="D451" s="11" t="s">
        <v>292</v>
      </c>
      <c r="E451" s="1">
        <v>19563.121212121212</v>
      </c>
      <c r="F451" s="1">
        <v>8176</v>
      </c>
      <c r="G451" s="25">
        <f t="shared" si="6"/>
        <v>-0.5820707794350223</v>
      </c>
    </row>
    <row r="452" spans="1:7" ht="12.75">
      <c r="A452" s="10">
        <v>676</v>
      </c>
      <c r="D452" s="11" t="s">
        <v>225</v>
      </c>
      <c r="E452" s="1">
        <v>36200.77947771349</v>
      </c>
      <c r="F452" s="1">
        <v>33504</v>
      </c>
      <c r="G452" s="25">
        <f t="shared" si="6"/>
        <v>-0.07449506658755031</v>
      </c>
    </row>
    <row r="453" spans="2:7" ht="12.75">
      <c r="B453" t="s">
        <v>586</v>
      </c>
      <c r="E453" s="1">
        <v>204025.0674930445</v>
      </c>
      <c r="F453" s="1">
        <f>F454+SUM(F457:F460)</f>
        <v>133006</v>
      </c>
      <c r="G453" s="25">
        <f t="shared" si="6"/>
        <v>-0.3480899105472206</v>
      </c>
    </row>
    <row r="454" spans="1:7" ht="25.5">
      <c r="A454" s="18" t="s">
        <v>652</v>
      </c>
      <c r="D454" s="11" t="s">
        <v>653</v>
      </c>
      <c r="E454" s="1">
        <v>38915.136972398235</v>
      </c>
      <c r="F454" s="1">
        <f>SUM(F455:F456)</f>
        <v>15547</v>
      </c>
      <c r="G454" s="25">
        <f t="shared" si="6"/>
        <v>-0.6004896497980415</v>
      </c>
    </row>
    <row r="455" spans="1:7" ht="12.75">
      <c r="A455" s="23">
        <v>680</v>
      </c>
      <c r="D455" s="11" t="s">
        <v>651</v>
      </c>
      <c r="E455" s="1">
        <v>20193.346309813463</v>
      </c>
      <c r="F455" s="1">
        <v>13824</v>
      </c>
      <c r="G455" s="25">
        <f t="shared" si="6"/>
        <v>-0.3154180695013446</v>
      </c>
    </row>
    <row r="456" spans="1:7" ht="12.75">
      <c r="A456" s="10">
        <v>692</v>
      </c>
      <c r="D456" s="11" t="s">
        <v>650</v>
      </c>
      <c r="E456" s="1">
        <v>18721.790662584768</v>
      </c>
      <c r="F456" s="1">
        <v>1723</v>
      </c>
      <c r="G456" s="25">
        <f t="shared" si="6"/>
        <v>-0.9079682050155923</v>
      </c>
    </row>
    <row r="457" spans="1:7" ht="12.75">
      <c r="A457" s="10">
        <v>682</v>
      </c>
      <c r="D457" s="11" t="s">
        <v>222</v>
      </c>
      <c r="E457" s="1">
        <v>24183.91851851852</v>
      </c>
      <c r="F457" s="1">
        <v>29141</v>
      </c>
      <c r="G457" s="25">
        <f t="shared" si="6"/>
        <v>0.20497428808675733</v>
      </c>
    </row>
    <row r="458" spans="1:7" ht="12.75">
      <c r="A458" s="13">
        <v>683</v>
      </c>
      <c r="D458" s="11" t="s">
        <v>194</v>
      </c>
      <c r="E458" s="1">
        <v>9396.239061238062</v>
      </c>
      <c r="F458" s="1">
        <v>9588</v>
      </c>
      <c r="G458" s="25">
        <f aca="true" t="shared" si="7" ref="G458:G521">(F458-E458)/E458</f>
        <v>0.020408265212514827</v>
      </c>
    </row>
    <row r="459" spans="1:7" ht="12.75">
      <c r="A459" s="10">
        <v>684</v>
      </c>
      <c r="D459" s="11" t="s">
        <v>226</v>
      </c>
      <c r="E459" s="1">
        <v>64905.70927721127</v>
      </c>
      <c r="F459" s="1">
        <v>49120</v>
      </c>
      <c r="G459" s="25">
        <f t="shared" si="7"/>
        <v>-0.24320987249042683</v>
      </c>
    </row>
    <row r="460" spans="1:7" ht="12.75">
      <c r="A460" s="17" t="s">
        <v>648</v>
      </c>
      <c r="D460" t="s">
        <v>649</v>
      </c>
      <c r="E460" s="1">
        <v>66624.06366367843</v>
      </c>
      <c r="F460" s="1">
        <f>SUM(F461:F463)</f>
        <v>29610</v>
      </c>
      <c r="G460" s="25">
        <f t="shared" si="7"/>
        <v>-0.5555659866460151</v>
      </c>
    </row>
    <row r="461" spans="1:7" ht="12.75">
      <c r="A461" s="10">
        <v>691</v>
      </c>
      <c r="D461" s="11" t="s">
        <v>645</v>
      </c>
      <c r="E461" s="1">
        <v>7539.834677155031</v>
      </c>
      <c r="F461" s="1">
        <v>3277</v>
      </c>
      <c r="G461" s="25">
        <f t="shared" si="7"/>
        <v>-0.5653750857523452</v>
      </c>
    </row>
    <row r="462" spans="1:7" ht="12.75">
      <c r="A462" s="10">
        <v>693</v>
      </c>
      <c r="D462" s="11" t="s">
        <v>646</v>
      </c>
      <c r="E462" s="1">
        <v>23030.648481271484</v>
      </c>
      <c r="F462" s="1">
        <v>4574</v>
      </c>
      <c r="G462" s="25">
        <f t="shared" si="7"/>
        <v>-0.8013950843060466</v>
      </c>
    </row>
    <row r="463" spans="1:7" ht="12.75">
      <c r="A463" s="10">
        <v>694</v>
      </c>
      <c r="D463" s="11" t="s">
        <v>647</v>
      </c>
      <c r="E463" s="1">
        <v>36053.58050525191</v>
      </c>
      <c r="F463" s="1">
        <v>21759</v>
      </c>
      <c r="G463" s="25">
        <f t="shared" si="7"/>
        <v>-0.39648157838774506</v>
      </c>
    </row>
    <row r="464" spans="2:7" ht="12.75">
      <c r="B464" t="s">
        <v>585</v>
      </c>
      <c r="E464" s="1">
        <v>4747479.100599339</v>
      </c>
      <c r="F464" s="1">
        <f>F465+F474</f>
        <v>5319519</v>
      </c>
      <c r="G464" s="25">
        <f t="shared" si="7"/>
        <v>0.12049340024023368</v>
      </c>
    </row>
    <row r="465" spans="2:7" ht="12.75">
      <c r="B465" t="s">
        <v>602</v>
      </c>
      <c r="E465" s="1">
        <v>1946975.7672398374</v>
      </c>
      <c r="F465" s="1">
        <f>SUM(F466:F473)</f>
        <v>2064128</v>
      </c>
      <c r="G465" s="25">
        <f t="shared" si="7"/>
        <v>0.0601713872002862</v>
      </c>
    </row>
    <row r="466" spans="1:7" ht="12.75">
      <c r="A466" s="10">
        <v>714</v>
      </c>
      <c r="D466" s="11" t="s">
        <v>174</v>
      </c>
      <c r="E466" s="1">
        <v>166486</v>
      </c>
      <c r="F466" s="1">
        <v>183074</v>
      </c>
      <c r="G466" s="25">
        <f t="shared" si="7"/>
        <v>0.099636005429886</v>
      </c>
    </row>
    <row r="467" spans="1:7" ht="12.75">
      <c r="A467" s="10">
        <v>715</v>
      </c>
      <c r="D467" s="11" t="s">
        <v>176</v>
      </c>
      <c r="E467" s="1">
        <v>227974.37572228498</v>
      </c>
      <c r="F467" s="1">
        <v>185795</v>
      </c>
      <c r="G467" s="25">
        <f t="shared" si="7"/>
        <v>-0.1850180555979119</v>
      </c>
    </row>
    <row r="468" spans="1:7" ht="12.75">
      <c r="A468" s="10">
        <v>716</v>
      </c>
      <c r="D468" s="11" t="s">
        <v>177</v>
      </c>
      <c r="E468" s="1">
        <v>19160.0806868972</v>
      </c>
      <c r="F468" s="1">
        <v>14805</v>
      </c>
      <c r="G468" s="25">
        <f t="shared" si="7"/>
        <v>-0.22729970494724808</v>
      </c>
    </row>
    <row r="469" spans="1:7" ht="12.75">
      <c r="A469" s="10">
        <v>720</v>
      </c>
      <c r="D469" s="11" t="s">
        <v>171</v>
      </c>
      <c r="E469" s="1">
        <v>939659.8439306357</v>
      </c>
      <c r="F469" s="1">
        <v>1057992</v>
      </c>
      <c r="G469" s="25">
        <f t="shared" si="7"/>
        <v>0.12593084277644132</v>
      </c>
    </row>
    <row r="470" spans="1:7" ht="12.75">
      <c r="A470" s="10">
        <v>721</v>
      </c>
      <c r="D470" s="11" t="s">
        <v>172</v>
      </c>
      <c r="E470" s="1">
        <v>262211.2236207545</v>
      </c>
      <c r="F470" s="1">
        <v>310035</v>
      </c>
      <c r="G470" s="25">
        <f t="shared" si="7"/>
        <v>0.18238645821055605</v>
      </c>
    </row>
    <row r="471" spans="1:7" ht="12.75">
      <c r="A471" s="13">
        <v>722</v>
      </c>
      <c r="D471" s="11" t="s">
        <v>173</v>
      </c>
      <c r="E471" s="1">
        <v>195552.82840236687</v>
      </c>
      <c r="F471" s="1">
        <v>185742</v>
      </c>
      <c r="G471" s="25">
        <f t="shared" si="7"/>
        <v>-0.05016970852592446</v>
      </c>
    </row>
    <row r="472" spans="1:7" ht="12.75">
      <c r="A472" s="10">
        <v>724</v>
      </c>
      <c r="D472" s="11" t="s">
        <v>175</v>
      </c>
      <c r="E472" s="1">
        <v>62022</v>
      </c>
      <c r="F472" s="1">
        <v>52371</v>
      </c>
      <c r="G472" s="25">
        <f t="shared" si="7"/>
        <v>-0.15560607526361614</v>
      </c>
    </row>
    <row r="473" spans="1:7" ht="12.75">
      <c r="A473" s="13">
        <v>726</v>
      </c>
      <c r="D473" s="11" t="s">
        <v>195</v>
      </c>
      <c r="E473" s="1">
        <v>73909.41487689804</v>
      </c>
      <c r="F473" s="1">
        <v>74314</v>
      </c>
      <c r="G473" s="25">
        <f t="shared" si="7"/>
        <v>0.005474067461849493</v>
      </c>
    </row>
    <row r="474" spans="2:7" ht="12.75">
      <c r="B474" t="s">
        <v>603</v>
      </c>
      <c r="E474" s="1">
        <v>2800503.3333595013</v>
      </c>
      <c r="F474" s="1">
        <f>SUM(F475:F480)+SUM(F483:F501)</f>
        <v>3255391</v>
      </c>
      <c r="G474" s="25">
        <f t="shared" si="7"/>
        <v>0.16243068209271244</v>
      </c>
    </row>
    <row r="475" spans="1:7" ht="12.75">
      <c r="A475" s="13">
        <v>700</v>
      </c>
      <c r="D475" s="11" t="s">
        <v>401</v>
      </c>
      <c r="E475" s="1">
        <v>453285.32726330456</v>
      </c>
      <c r="F475" s="1">
        <v>381936</v>
      </c>
      <c r="G475" s="25">
        <f t="shared" si="7"/>
        <v>-0.15740489041212474</v>
      </c>
    </row>
    <row r="476" spans="1:7" ht="12.75">
      <c r="A476" s="10">
        <v>701</v>
      </c>
      <c r="D476" s="11" t="s">
        <v>181</v>
      </c>
      <c r="E476" s="1">
        <v>138053.90566037735</v>
      </c>
      <c r="F476" s="1">
        <v>279762</v>
      </c>
      <c r="G476" s="25">
        <f t="shared" si="7"/>
        <v>1.0264692886576847</v>
      </c>
    </row>
    <row r="477" spans="1:7" ht="12.75">
      <c r="A477" s="13">
        <v>702</v>
      </c>
      <c r="D477" s="11" t="s">
        <v>182</v>
      </c>
      <c r="E477" s="1">
        <v>232674.40603976257</v>
      </c>
      <c r="F477" s="1">
        <v>229929</v>
      </c>
      <c r="G477" s="25">
        <f t="shared" si="7"/>
        <v>-0.011799346935018716</v>
      </c>
    </row>
    <row r="478" spans="1:7" ht="12.75">
      <c r="A478" s="10">
        <v>703</v>
      </c>
      <c r="D478" s="11" t="s">
        <v>183</v>
      </c>
      <c r="E478" s="1">
        <v>25319.646550801608</v>
      </c>
      <c r="F478" s="1">
        <v>14791</v>
      </c>
      <c r="G478" s="25">
        <f t="shared" si="7"/>
        <v>-0.41582912817036444</v>
      </c>
    </row>
    <row r="479" spans="1:7" ht="12.75">
      <c r="A479" s="10">
        <v>704</v>
      </c>
      <c r="D479" s="11" t="s">
        <v>187</v>
      </c>
      <c r="E479" s="1">
        <v>32664.604011579817</v>
      </c>
      <c r="F479" s="1">
        <v>37515</v>
      </c>
      <c r="G479" s="25">
        <f t="shared" si="7"/>
        <v>0.14849088593575743</v>
      </c>
    </row>
    <row r="480" spans="1:7" ht="12.75">
      <c r="A480" s="17" t="s">
        <v>643</v>
      </c>
      <c r="D480" s="11" t="s">
        <v>644</v>
      </c>
      <c r="E480" s="1">
        <v>13720.084905660377</v>
      </c>
      <c r="F480" s="1">
        <f>SUM(F481:F482)</f>
        <v>18343</v>
      </c>
      <c r="G480" s="25">
        <f t="shared" si="7"/>
        <v>0.33694507913958954</v>
      </c>
    </row>
    <row r="481" spans="1:7" ht="12.75">
      <c r="A481" s="13">
        <v>705</v>
      </c>
      <c r="D481" s="11" t="s">
        <v>642</v>
      </c>
      <c r="E481" s="1">
        <v>2914.75</v>
      </c>
      <c r="F481" s="1">
        <v>4536</v>
      </c>
      <c r="G481" s="25">
        <f t="shared" si="7"/>
        <v>0.5562226606055408</v>
      </c>
    </row>
    <row r="482" spans="1:7" ht="12.75">
      <c r="A482" s="10">
        <v>710</v>
      </c>
      <c r="D482" s="11" t="s">
        <v>641</v>
      </c>
      <c r="E482" s="1">
        <v>10805.334905660377</v>
      </c>
      <c r="F482" s="1">
        <v>13807</v>
      </c>
      <c r="G482" s="25">
        <f t="shared" si="7"/>
        <v>0.27779473015382433</v>
      </c>
    </row>
    <row r="483" spans="1:7" ht="12.75">
      <c r="A483" s="13">
        <v>711</v>
      </c>
      <c r="D483" s="11" t="s">
        <v>170</v>
      </c>
      <c r="E483" s="1">
        <v>38010.999184123764</v>
      </c>
      <c r="F483" s="1">
        <v>26283</v>
      </c>
      <c r="G483" s="25">
        <f t="shared" si="7"/>
        <v>-0.308542249239853</v>
      </c>
    </row>
    <row r="484" spans="1:7" ht="12.75">
      <c r="A484" s="13">
        <v>712</v>
      </c>
      <c r="D484" s="11" t="s">
        <v>184</v>
      </c>
      <c r="E484" s="1">
        <v>33388.817098908396</v>
      </c>
      <c r="F484" s="1">
        <v>47375</v>
      </c>
      <c r="G484" s="25">
        <f t="shared" si="7"/>
        <v>0.4188882421219069</v>
      </c>
    </row>
    <row r="485" spans="1:7" ht="12.75">
      <c r="A485" s="10">
        <v>713</v>
      </c>
      <c r="D485" s="11" t="s">
        <v>185</v>
      </c>
      <c r="E485" s="1">
        <v>24522.58957298908</v>
      </c>
      <c r="F485" s="1">
        <v>46692</v>
      </c>
      <c r="G485" s="25">
        <f t="shared" si="7"/>
        <v>0.9040403486355243</v>
      </c>
    </row>
    <row r="486" spans="1:7" ht="12.75">
      <c r="A486" s="10">
        <v>730</v>
      </c>
      <c r="D486" s="11" t="s">
        <v>192</v>
      </c>
      <c r="E486" s="1">
        <v>24351.760368663596</v>
      </c>
      <c r="F486" s="1">
        <v>21913</v>
      </c>
      <c r="G486" s="25">
        <f t="shared" si="7"/>
        <v>-0.10014718984348452</v>
      </c>
    </row>
    <row r="487" spans="1:7" ht="12.75">
      <c r="A487" s="13">
        <v>731</v>
      </c>
      <c r="D487" s="11" t="s">
        <v>188</v>
      </c>
      <c r="E487" s="1">
        <v>193566.7912087912</v>
      </c>
      <c r="F487" s="1">
        <v>307955</v>
      </c>
      <c r="G487" s="25">
        <f t="shared" si="7"/>
        <v>0.5909495532620765</v>
      </c>
    </row>
    <row r="488" spans="1:7" ht="12.75">
      <c r="A488" s="10">
        <v>732</v>
      </c>
      <c r="D488" s="11" t="s">
        <v>189</v>
      </c>
      <c r="E488" s="1">
        <v>51412.49060616802</v>
      </c>
      <c r="F488" s="1">
        <v>53642</v>
      </c>
      <c r="G488" s="25">
        <f t="shared" si="7"/>
        <v>0.04336513107117397</v>
      </c>
    </row>
    <row r="489" spans="1:7" ht="12.75">
      <c r="A489" s="10">
        <v>733</v>
      </c>
      <c r="D489" s="11" t="s">
        <v>146</v>
      </c>
      <c r="E489" s="1">
        <v>360532.628858627</v>
      </c>
      <c r="F489" s="1">
        <v>486446</v>
      </c>
      <c r="G489" s="25">
        <f t="shared" si="7"/>
        <v>0.3492426511852454</v>
      </c>
    </row>
    <row r="490" spans="1:7" ht="12.75">
      <c r="A490" s="10">
        <v>734</v>
      </c>
      <c r="D490" s="11" t="s">
        <v>196</v>
      </c>
      <c r="E490" s="1">
        <v>355971.02250616765</v>
      </c>
      <c r="F490" s="1">
        <v>445056</v>
      </c>
      <c r="G490" s="25">
        <f t="shared" si="7"/>
        <v>0.25025907127676056</v>
      </c>
    </row>
    <row r="491" spans="1:7" ht="12.75">
      <c r="A491" s="10">
        <v>735</v>
      </c>
      <c r="D491" s="11" t="s">
        <v>180</v>
      </c>
      <c r="E491" s="1">
        <v>35878.090710647586</v>
      </c>
      <c r="F491" s="1">
        <v>26217</v>
      </c>
      <c r="G491" s="25">
        <f t="shared" si="7"/>
        <v>-0.26927549708715276</v>
      </c>
    </row>
    <row r="492" spans="1:7" ht="12.75">
      <c r="A492" s="10">
        <v>736</v>
      </c>
      <c r="D492" s="11" t="s">
        <v>178</v>
      </c>
      <c r="E492" s="1">
        <v>100637.01351351352</v>
      </c>
      <c r="F492" s="1">
        <v>76338</v>
      </c>
      <c r="G492" s="25">
        <f t="shared" si="7"/>
        <v>-0.24145205292931962</v>
      </c>
    </row>
    <row r="493" spans="1:7" ht="12.75">
      <c r="A493" s="10">
        <v>741</v>
      </c>
      <c r="D493" s="11" t="s">
        <v>190</v>
      </c>
      <c r="E493" s="1">
        <v>85478.96551724138</v>
      </c>
      <c r="F493" s="1">
        <v>106284</v>
      </c>
      <c r="G493" s="25">
        <f t="shared" si="7"/>
        <v>0.24339361569089393</v>
      </c>
    </row>
    <row r="494" spans="1:7" ht="12.75">
      <c r="A494" s="10">
        <v>742</v>
      </c>
      <c r="D494" s="11" t="s">
        <v>186</v>
      </c>
      <c r="E494" s="1">
        <v>127905.01758307085</v>
      </c>
      <c r="F494" s="1">
        <v>176484</v>
      </c>
      <c r="G494" s="25">
        <f t="shared" si="7"/>
        <v>0.37980513458260867</v>
      </c>
    </row>
    <row r="495" spans="1:7" ht="12.75">
      <c r="A495" s="10">
        <v>743</v>
      </c>
      <c r="D495" s="11" t="s">
        <v>537</v>
      </c>
      <c r="E495" s="1">
        <v>58663.74595367535</v>
      </c>
      <c r="F495" s="1">
        <v>72895</v>
      </c>
      <c r="G495" s="25">
        <f t="shared" si="7"/>
        <v>0.24259027129911814</v>
      </c>
    </row>
    <row r="496" spans="1:7" ht="12.75">
      <c r="A496" s="13">
        <v>751</v>
      </c>
      <c r="D496" s="11" t="s">
        <v>197</v>
      </c>
      <c r="E496" s="1">
        <v>66718.69820307425</v>
      </c>
      <c r="F496" s="1">
        <v>54892</v>
      </c>
      <c r="G496" s="25">
        <f t="shared" si="7"/>
        <v>-0.17726212473566072</v>
      </c>
    </row>
    <row r="497" spans="1:7" ht="12.75">
      <c r="A497" s="10">
        <v>754</v>
      </c>
      <c r="D497" s="11" t="s">
        <v>191</v>
      </c>
      <c r="E497" s="1">
        <v>29136.57894736842</v>
      </c>
      <c r="F497" s="1">
        <v>29462</v>
      </c>
      <c r="G497" s="25">
        <f t="shared" si="7"/>
        <v>0.01116881474724306</v>
      </c>
    </row>
    <row r="498" spans="1:7" ht="12.75">
      <c r="A498" s="10">
        <v>755</v>
      </c>
      <c r="D498" s="11" t="s">
        <v>198</v>
      </c>
      <c r="E498" s="1">
        <v>10845.341013824884</v>
      </c>
      <c r="F498" s="1">
        <v>23259</v>
      </c>
      <c r="G498" s="25">
        <f t="shared" si="7"/>
        <v>1.144607529661912</v>
      </c>
    </row>
    <row r="499" spans="1:7" ht="12.75">
      <c r="A499" s="10">
        <v>756</v>
      </c>
      <c r="D499" s="11" t="s">
        <v>199</v>
      </c>
      <c r="E499" s="1">
        <v>14130.97601394345</v>
      </c>
      <c r="F499" s="1">
        <v>9602</v>
      </c>
      <c r="G499" s="25">
        <f t="shared" si="7"/>
        <v>-0.32049987272461405</v>
      </c>
    </row>
    <row r="500" spans="1:7" ht="12.75">
      <c r="A500" s="10">
        <v>761</v>
      </c>
      <c r="D500" s="11" t="s">
        <v>289</v>
      </c>
      <c r="E500" s="1">
        <v>33300.80075371076</v>
      </c>
      <c r="F500" s="1">
        <v>20509</v>
      </c>
      <c r="G500" s="25">
        <f t="shared" si="7"/>
        <v>-0.3841289237552449</v>
      </c>
    </row>
    <row r="501" spans="1:7" ht="25.5">
      <c r="A501" s="24" t="s">
        <v>640</v>
      </c>
      <c r="D501" s="16" t="s">
        <v>669</v>
      </c>
      <c r="E501" s="1">
        <v>260333.03131350654</v>
      </c>
      <c r="F501" s="1">
        <f>SUM(F502:F504)</f>
        <v>261811</v>
      </c>
      <c r="G501" s="25">
        <f t="shared" si="7"/>
        <v>0.005677223051705707</v>
      </c>
    </row>
    <row r="502" spans="1:7" ht="12.75">
      <c r="A502" s="10">
        <v>752</v>
      </c>
      <c r="D502" s="11" t="s">
        <v>639</v>
      </c>
      <c r="E502" s="1">
        <v>4118.440251572327</v>
      </c>
      <c r="F502" s="1">
        <v>3336</v>
      </c>
      <c r="G502" s="25">
        <f t="shared" si="7"/>
        <v>-0.1899846067388276</v>
      </c>
    </row>
    <row r="503" spans="1:7" ht="12.75">
      <c r="A503" s="10">
        <v>760</v>
      </c>
      <c r="D503" s="11" t="s">
        <v>638</v>
      </c>
      <c r="E503" s="1">
        <v>7514.5</v>
      </c>
      <c r="F503" s="1">
        <v>5259</v>
      </c>
      <c r="G503" s="25">
        <f t="shared" si="7"/>
        <v>-0.30015303746090893</v>
      </c>
    </row>
    <row r="504" spans="1:7" ht="12.75">
      <c r="A504" s="10">
        <v>762</v>
      </c>
      <c r="D504" s="11" t="s">
        <v>637</v>
      </c>
      <c r="E504" s="1">
        <v>248700.09106193422</v>
      </c>
      <c r="F504" s="1">
        <v>253216</v>
      </c>
      <c r="G504" s="25">
        <f t="shared" si="7"/>
        <v>0.018158051003452098</v>
      </c>
    </row>
    <row r="505" spans="2:7" ht="12.75">
      <c r="B505" s="6" t="s">
        <v>587</v>
      </c>
      <c r="E505" s="3">
        <v>20988480.28739983</v>
      </c>
      <c r="F505" s="3">
        <f>F506+F600</f>
        <v>20303953</v>
      </c>
      <c r="G505" s="8">
        <f t="shared" si="7"/>
        <v>-0.03261442839245373</v>
      </c>
    </row>
    <row r="506" spans="2:7" ht="12.75">
      <c r="B506" t="s">
        <v>588</v>
      </c>
      <c r="E506" s="1">
        <v>12968139.863639314</v>
      </c>
      <c r="F506" s="1">
        <f>F507+F513+F519+F542+F547+F563+F571+F576</f>
        <v>11716607</v>
      </c>
      <c r="G506" s="25">
        <f t="shared" si="7"/>
        <v>-0.0965082792751504</v>
      </c>
    </row>
    <row r="507" spans="2:7" ht="12.75">
      <c r="B507" t="s">
        <v>589</v>
      </c>
      <c r="E507" s="1">
        <v>1741974.870069817</v>
      </c>
      <c r="F507" s="1">
        <f>SUM(F508:F512)</f>
        <v>1647042</v>
      </c>
      <c r="G507" s="25">
        <f t="shared" si="7"/>
        <v>-0.054497267268851075</v>
      </c>
    </row>
    <row r="508" spans="1:7" ht="12.75">
      <c r="A508" s="23">
        <v>771</v>
      </c>
      <c r="D508" s="11" t="s">
        <v>228</v>
      </c>
      <c r="E508" s="1">
        <v>60895.66020066889</v>
      </c>
      <c r="F508" s="1">
        <v>11504</v>
      </c>
      <c r="G508" s="25">
        <f t="shared" si="7"/>
        <v>-0.8110867020393411</v>
      </c>
    </row>
    <row r="509" spans="1:7" ht="12.75">
      <c r="A509" s="23">
        <v>772</v>
      </c>
      <c r="D509" s="11" t="s">
        <v>243</v>
      </c>
      <c r="E509" s="1">
        <v>418081.2905195652</v>
      </c>
      <c r="F509" s="1">
        <v>286049</v>
      </c>
      <c r="G509" s="25">
        <f t="shared" si="7"/>
        <v>-0.3158053075168319</v>
      </c>
    </row>
    <row r="510" spans="1:7" ht="12.75">
      <c r="A510" s="20">
        <v>773</v>
      </c>
      <c r="D510" s="11" t="s">
        <v>229</v>
      </c>
      <c r="E510" s="1">
        <v>67858.8308966396</v>
      </c>
      <c r="F510" s="1">
        <v>28897</v>
      </c>
      <c r="G510" s="25">
        <f t="shared" si="7"/>
        <v>-0.5741600670365956</v>
      </c>
    </row>
    <row r="511" spans="1:7" ht="12.75">
      <c r="A511" s="20">
        <v>774</v>
      </c>
      <c r="D511" s="11" t="s">
        <v>220</v>
      </c>
      <c r="E511" s="1">
        <v>27316.0172277471</v>
      </c>
      <c r="F511" s="1">
        <v>29442</v>
      </c>
      <c r="G511" s="25">
        <f t="shared" si="7"/>
        <v>0.07782916354633747</v>
      </c>
    </row>
    <row r="512" spans="1:7" ht="12.75">
      <c r="A512" s="20">
        <v>775</v>
      </c>
      <c r="D512" s="11" t="s">
        <v>512</v>
      </c>
      <c r="E512" s="1">
        <v>1167823.0712251961</v>
      </c>
      <c r="F512" s="1">
        <v>1291150</v>
      </c>
      <c r="G512" s="25">
        <f t="shared" si="7"/>
        <v>0.10560412087544915</v>
      </c>
    </row>
    <row r="513" spans="2:7" ht="12.75">
      <c r="B513" t="s">
        <v>604</v>
      </c>
      <c r="E513" s="1">
        <v>674565.0697981134</v>
      </c>
      <c r="F513" s="1">
        <f>SUM(F514:F518)</f>
        <v>557436</v>
      </c>
      <c r="G513" s="25">
        <f t="shared" si="7"/>
        <v>-0.17363642892622397</v>
      </c>
    </row>
    <row r="514" spans="1:7" ht="12.75">
      <c r="A514" s="20">
        <v>780</v>
      </c>
      <c r="D514" s="11" t="s">
        <v>555</v>
      </c>
      <c r="E514" s="1">
        <v>230639.32470973575</v>
      </c>
      <c r="F514" s="1">
        <v>174977</v>
      </c>
      <c r="G514" s="25">
        <f t="shared" si="7"/>
        <v>-0.241339263283865</v>
      </c>
    </row>
    <row r="515" spans="1:7" ht="12.75">
      <c r="A515" s="20">
        <v>781</v>
      </c>
      <c r="D515" s="11" t="s">
        <v>141</v>
      </c>
      <c r="E515" s="1">
        <v>341244.71175282064</v>
      </c>
      <c r="F515" s="1">
        <v>284894</v>
      </c>
      <c r="G515" s="25">
        <f t="shared" si="7"/>
        <v>-0.16513284986417043</v>
      </c>
    </row>
    <row r="516" spans="1:7" ht="12.75">
      <c r="A516" s="23">
        <v>783</v>
      </c>
      <c r="D516" s="11" t="s">
        <v>274</v>
      </c>
      <c r="E516" s="1">
        <v>12235.267730637603</v>
      </c>
      <c r="F516" s="1">
        <v>9921</v>
      </c>
      <c r="G516" s="25">
        <f t="shared" si="7"/>
        <v>-0.1891472897517872</v>
      </c>
    </row>
    <row r="517" spans="1:7" ht="12.75">
      <c r="A517" s="20">
        <v>784</v>
      </c>
      <c r="D517" s="11" t="s">
        <v>246</v>
      </c>
      <c r="E517" s="1">
        <v>77938.368235465</v>
      </c>
      <c r="F517" s="1">
        <v>79022</v>
      </c>
      <c r="G517" s="25">
        <f t="shared" si="7"/>
        <v>0.013903700950745742</v>
      </c>
    </row>
    <row r="518" spans="1:7" ht="12.75">
      <c r="A518" s="20">
        <v>785</v>
      </c>
      <c r="D518" s="11" t="s">
        <v>275</v>
      </c>
      <c r="E518" s="1">
        <v>12507.397369454497</v>
      </c>
      <c r="F518" s="1">
        <v>8622</v>
      </c>
      <c r="G518" s="25">
        <f t="shared" si="7"/>
        <v>-0.31064795134305034</v>
      </c>
    </row>
    <row r="519" spans="2:7" ht="12.75">
      <c r="B519" t="s">
        <v>605</v>
      </c>
      <c r="E519" s="1">
        <v>2456151.8297777837</v>
      </c>
      <c r="F519" s="1">
        <f>SUM(F520:F538)</f>
        <v>2451742</v>
      </c>
      <c r="G519" s="25">
        <f t="shared" si="7"/>
        <v>-0.0017954223042403231</v>
      </c>
    </row>
    <row r="520" spans="1:7" ht="12.75">
      <c r="A520" s="20">
        <v>790</v>
      </c>
      <c r="D520" s="11" t="s">
        <v>546</v>
      </c>
      <c r="E520" s="1">
        <v>5306</v>
      </c>
      <c r="F520" s="1">
        <v>44117</v>
      </c>
      <c r="G520" s="25">
        <f t="shared" si="7"/>
        <v>7.314549566528458</v>
      </c>
    </row>
    <row r="521" spans="1:7" ht="12.75">
      <c r="A521" s="23">
        <v>792</v>
      </c>
      <c r="D521" s="11" t="s">
        <v>257</v>
      </c>
      <c r="E521" s="1">
        <v>19759.10737234677</v>
      </c>
      <c r="F521" s="1">
        <v>18194</v>
      </c>
      <c r="G521" s="25">
        <f t="shared" si="7"/>
        <v>-0.07920941684527545</v>
      </c>
    </row>
    <row r="522" spans="1:7" ht="12.75">
      <c r="A522" s="23">
        <v>793</v>
      </c>
      <c r="D522" s="11" t="s">
        <v>256</v>
      </c>
      <c r="E522" s="1">
        <v>18589.312505916034</v>
      </c>
      <c r="F522" s="1">
        <v>13513</v>
      </c>
      <c r="G522" s="25">
        <f aca="true" t="shared" si="8" ref="G522:G585">(F522-E522)/E522</f>
        <v>-0.2730769362396001</v>
      </c>
    </row>
    <row r="523" spans="1:7" ht="12.75">
      <c r="A523" s="23">
        <v>794</v>
      </c>
      <c r="D523" s="11" t="s">
        <v>253</v>
      </c>
      <c r="E523" s="1">
        <v>14361.53752364936</v>
      </c>
      <c r="F523" s="1">
        <v>16461</v>
      </c>
      <c r="G523" s="25">
        <f t="shared" si="8"/>
        <v>0.1461864701389683</v>
      </c>
    </row>
    <row r="524" spans="1:7" ht="12.75">
      <c r="A524" s="23">
        <v>795</v>
      </c>
      <c r="D524" s="11" t="s">
        <v>5</v>
      </c>
      <c r="E524" s="1">
        <v>149036.03031701138</v>
      </c>
      <c r="F524" s="1">
        <v>145864</v>
      </c>
      <c r="G524" s="25">
        <f t="shared" si="8"/>
        <v>-0.0212836473855632</v>
      </c>
    </row>
    <row r="525" spans="1:7" ht="12.75">
      <c r="A525" s="23">
        <v>796</v>
      </c>
      <c r="D525" s="11" t="s">
        <v>255</v>
      </c>
      <c r="E525" s="1">
        <v>21576</v>
      </c>
      <c r="F525" s="1">
        <v>11181</v>
      </c>
      <c r="G525" s="25">
        <f t="shared" si="8"/>
        <v>-0.4817853170189099</v>
      </c>
    </row>
    <row r="526" spans="1:7" ht="25.5">
      <c r="A526" s="23">
        <v>800</v>
      </c>
      <c r="D526" s="16" t="s">
        <v>235</v>
      </c>
      <c r="E526" s="1">
        <v>100942.97654033946</v>
      </c>
      <c r="F526" s="1">
        <v>86650</v>
      </c>
      <c r="G526" s="25">
        <f t="shared" si="8"/>
        <v>-0.14159456190225983</v>
      </c>
    </row>
    <row r="527" spans="1:7" ht="12.75">
      <c r="A527" s="23">
        <v>801</v>
      </c>
      <c r="D527" s="11" t="s">
        <v>252</v>
      </c>
      <c r="E527" s="1">
        <v>40494.16488404109</v>
      </c>
      <c r="F527" s="1">
        <v>19631</v>
      </c>
      <c r="G527" s="25">
        <f t="shared" si="8"/>
        <v>-0.5152141041501845</v>
      </c>
    </row>
    <row r="528" spans="1:7" ht="12.75">
      <c r="A528" s="20">
        <v>803</v>
      </c>
      <c r="D528" s="11" t="s">
        <v>230</v>
      </c>
      <c r="E528" s="1">
        <v>564909.9945854484</v>
      </c>
      <c r="F528" s="1">
        <v>497641</v>
      </c>
      <c r="G528" s="25">
        <f t="shared" si="8"/>
        <v>-0.11907913690713307</v>
      </c>
    </row>
    <row r="529" spans="1:7" ht="12.75">
      <c r="A529" s="20">
        <v>804</v>
      </c>
      <c r="D529" s="11" t="s">
        <v>259</v>
      </c>
      <c r="E529" s="1">
        <v>54633.35522268924</v>
      </c>
      <c r="F529" s="1">
        <v>35871</v>
      </c>
      <c r="G529" s="25">
        <f t="shared" si="8"/>
        <v>-0.3434230818556286</v>
      </c>
    </row>
    <row r="530" spans="1:7" ht="12.75">
      <c r="A530" s="20">
        <v>806</v>
      </c>
      <c r="D530" s="11" t="s">
        <v>233</v>
      </c>
      <c r="E530" s="1">
        <v>18290.475</v>
      </c>
      <c r="F530" s="1">
        <v>16105</v>
      </c>
      <c r="G530" s="25">
        <f t="shared" si="8"/>
        <v>-0.11948705542092257</v>
      </c>
    </row>
    <row r="531" spans="1:7" ht="12.75">
      <c r="A531" s="23">
        <v>810</v>
      </c>
      <c r="D531" s="11" t="s">
        <v>236</v>
      </c>
      <c r="E531" s="1">
        <v>98230.98681223718</v>
      </c>
      <c r="F531" s="1">
        <v>99465</v>
      </c>
      <c r="G531" s="25">
        <f t="shared" si="8"/>
        <v>0.012562361713026052</v>
      </c>
    </row>
    <row r="532" spans="1:7" ht="12.75">
      <c r="A532" s="20">
        <v>813</v>
      </c>
      <c r="D532" s="11" t="s">
        <v>200</v>
      </c>
      <c r="E532" s="1">
        <v>146175.9400921659</v>
      </c>
      <c r="F532" s="1">
        <v>121748</v>
      </c>
      <c r="G532" s="25">
        <f t="shared" si="8"/>
        <v>-0.1671132751173945</v>
      </c>
    </row>
    <row r="533" spans="1:7" ht="12.75">
      <c r="A533" s="20">
        <v>814</v>
      </c>
      <c r="D533" s="11" t="s">
        <v>280</v>
      </c>
      <c r="E533" s="1">
        <v>669118.951923077</v>
      </c>
      <c r="F533" s="1">
        <v>648773</v>
      </c>
      <c r="G533" s="25">
        <f t="shared" si="8"/>
        <v>-0.03040707764232629</v>
      </c>
    </row>
    <row r="534" spans="1:7" ht="12.75">
      <c r="A534" s="23">
        <v>815</v>
      </c>
      <c r="D534" s="11" t="s">
        <v>260</v>
      </c>
      <c r="E534" s="1">
        <v>18205.854545454546</v>
      </c>
      <c r="F534" s="1">
        <v>12544</v>
      </c>
      <c r="G534" s="25">
        <f t="shared" si="8"/>
        <v>-0.3109908700697678</v>
      </c>
    </row>
    <row r="535" spans="1:7" ht="12.75">
      <c r="A535" s="20">
        <v>816</v>
      </c>
      <c r="D535" s="11" t="s">
        <v>221</v>
      </c>
      <c r="E535" s="1">
        <v>18702.015959252967</v>
      </c>
      <c r="F535" s="1">
        <v>10711</v>
      </c>
      <c r="G535" s="25">
        <f t="shared" si="8"/>
        <v>-0.42728099348559</v>
      </c>
    </row>
    <row r="536" spans="1:7" ht="12.75">
      <c r="A536" s="23">
        <v>820</v>
      </c>
      <c r="D536" s="11" t="s">
        <v>258</v>
      </c>
      <c r="E536" s="1">
        <v>37181.7299270073</v>
      </c>
      <c r="F536" s="1">
        <v>24751</v>
      </c>
      <c r="G536" s="25">
        <f t="shared" si="8"/>
        <v>-0.3343236033237421</v>
      </c>
    </row>
    <row r="537" spans="1:7" ht="12.75">
      <c r="A537" s="20">
        <v>821</v>
      </c>
      <c r="D537" s="11" t="s">
        <v>201</v>
      </c>
      <c r="E537" s="1">
        <v>24721.3400921659</v>
      </c>
      <c r="F537" s="1">
        <v>13755</v>
      </c>
      <c r="G537" s="25">
        <f t="shared" si="8"/>
        <v>-0.4435981241826406</v>
      </c>
    </row>
    <row r="538" spans="1:7" ht="12.75">
      <c r="A538" s="14" t="s">
        <v>635</v>
      </c>
      <c r="D538" t="s">
        <v>636</v>
      </c>
      <c r="E538" s="1">
        <v>435916.05647498113</v>
      </c>
      <c r="F538" s="1">
        <f>SUM(F539:F541)</f>
        <v>614767</v>
      </c>
      <c r="G538" s="25">
        <f t="shared" si="8"/>
        <v>0.41028757915294595</v>
      </c>
    </row>
    <row r="539" spans="1:7" ht="12.75">
      <c r="A539" s="23">
        <v>802</v>
      </c>
      <c r="D539" s="11" t="s">
        <v>634</v>
      </c>
      <c r="E539" s="1">
        <v>6789</v>
      </c>
      <c r="F539" s="1">
        <v>3405</v>
      </c>
      <c r="G539" s="25">
        <f t="shared" si="8"/>
        <v>-0.49845338046840476</v>
      </c>
    </row>
    <row r="540" spans="1:7" ht="12.75">
      <c r="A540" s="23">
        <v>812</v>
      </c>
      <c r="D540" s="11" t="s">
        <v>633</v>
      </c>
      <c r="E540" s="1">
        <v>2456.2303481190343</v>
      </c>
      <c r="F540" s="1">
        <v>7870</v>
      </c>
      <c r="G540" s="25">
        <f t="shared" si="8"/>
        <v>2.2040968820480527</v>
      </c>
    </row>
    <row r="541" spans="1:7" ht="12.75">
      <c r="A541" s="20">
        <v>822</v>
      </c>
      <c r="D541" s="11" t="s">
        <v>632</v>
      </c>
      <c r="E541" s="1">
        <v>426670.8261268621</v>
      </c>
      <c r="F541" s="1">
        <v>603492</v>
      </c>
      <c r="G541" s="25">
        <f t="shared" si="8"/>
        <v>0.4144205861887629</v>
      </c>
    </row>
    <row r="542" spans="2:7" ht="12.75">
      <c r="B542" t="s">
        <v>590</v>
      </c>
      <c r="E542" s="1">
        <v>604848.9215365241</v>
      </c>
      <c r="F542" s="1">
        <f>SUM(F543:F546)</f>
        <v>430598</v>
      </c>
      <c r="G542" s="25">
        <f t="shared" si="8"/>
        <v>-0.2880899929421497</v>
      </c>
    </row>
    <row r="543" spans="1:7" ht="12.75">
      <c r="A543" s="20">
        <v>823</v>
      </c>
      <c r="D543" s="11" t="s">
        <v>202</v>
      </c>
      <c r="E543" s="1">
        <v>64780.774656326</v>
      </c>
      <c r="F543" s="1">
        <v>51903</v>
      </c>
      <c r="G543" s="25">
        <f t="shared" si="8"/>
        <v>-0.19879006888455686</v>
      </c>
    </row>
    <row r="544" spans="1:7" ht="12.75">
      <c r="A544" s="20">
        <v>824</v>
      </c>
      <c r="D544" s="11" t="s">
        <v>264</v>
      </c>
      <c r="E544" s="1">
        <v>85371.76271186442</v>
      </c>
      <c r="F544" s="1">
        <v>90830</v>
      </c>
      <c r="G544" s="25">
        <f t="shared" si="8"/>
        <v>0.06393492549237283</v>
      </c>
    </row>
    <row r="545" spans="1:7" ht="12.75">
      <c r="A545" s="20">
        <v>825</v>
      </c>
      <c r="D545" s="11" t="s">
        <v>520</v>
      </c>
      <c r="E545" s="1">
        <v>170789.4455323694</v>
      </c>
      <c r="F545" s="1">
        <v>80145</v>
      </c>
      <c r="G545" s="25">
        <f t="shared" si="8"/>
        <v>-0.5307379812014773</v>
      </c>
    </row>
    <row r="546" spans="1:7" ht="12.75">
      <c r="A546" s="20">
        <v>826</v>
      </c>
      <c r="D546" s="11" t="s">
        <v>265</v>
      </c>
      <c r="E546" s="1">
        <v>283906.93863596424</v>
      </c>
      <c r="F546" s="1">
        <v>207720</v>
      </c>
      <c r="G546" s="25">
        <f t="shared" si="8"/>
        <v>-0.26835180218562354</v>
      </c>
    </row>
    <row r="547" spans="2:7" ht="12.75">
      <c r="B547" t="s">
        <v>591</v>
      </c>
      <c r="E547" s="1">
        <v>1808167.6234429504</v>
      </c>
      <c r="F547" s="1">
        <f>SUM(F548:F559)</f>
        <v>1143682</v>
      </c>
      <c r="G547" s="25">
        <f t="shared" si="8"/>
        <v>-0.3674911633345677</v>
      </c>
    </row>
    <row r="548" spans="1:7" ht="12.75">
      <c r="A548" s="20">
        <v>830</v>
      </c>
      <c r="D548" s="11" t="s">
        <v>125</v>
      </c>
      <c r="E548" s="1">
        <v>224583.30571882063</v>
      </c>
      <c r="F548" s="1">
        <v>223824</v>
      </c>
      <c r="G548" s="25">
        <f t="shared" si="8"/>
        <v>-0.0033809535236393917</v>
      </c>
    </row>
    <row r="549" spans="1:7" ht="12.75">
      <c r="A549" s="20">
        <v>831</v>
      </c>
      <c r="D549" s="11" t="s">
        <v>270</v>
      </c>
      <c r="E549" s="1">
        <v>153646.2201823714</v>
      </c>
      <c r="F549" s="1">
        <v>92456</v>
      </c>
      <c r="G549" s="25">
        <f t="shared" si="8"/>
        <v>-0.39825398965064857</v>
      </c>
    </row>
    <row r="550" spans="1:7" ht="12.75">
      <c r="A550" s="20">
        <v>832</v>
      </c>
      <c r="D550" s="11" t="s">
        <v>268</v>
      </c>
      <c r="E550" s="1">
        <v>783799</v>
      </c>
      <c r="F550" s="1">
        <v>471113</v>
      </c>
      <c r="G550" s="25">
        <f t="shared" si="8"/>
        <v>-0.39893646202661653</v>
      </c>
    </row>
    <row r="551" spans="1:7" ht="12.75">
      <c r="A551" s="20">
        <v>833</v>
      </c>
      <c r="D551" s="11" t="s">
        <v>203</v>
      </c>
      <c r="E551" s="1">
        <v>42088.27130759094</v>
      </c>
      <c r="F551" s="1">
        <v>17881</v>
      </c>
      <c r="G551" s="25">
        <f t="shared" si="8"/>
        <v>-0.57515480098193</v>
      </c>
    </row>
    <row r="552" spans="1:7" ht="12.75">
      <c r="A552" s="20">
        <v>834</v>
      </c>
      <c r="D552" s="11" t="s">
        <v>269</v>
      </c>
      <c r="E552" s="1">
        <v>36028.7299270073</v>
      </c>
      <c r="F552" s="1">
        <v>10066</v>
      </c>
      <c r="G552" s="25">
        <f t="shared" si="8"/>
        <v>-0.7206118555832166</v>
      </c>
    </row>
    <row r="553" spans="1:7" ht="12.75">
      <c r="A553" s="20">
        <v>835</v>
      </c>
      <c r="D553" s="11" t="s">
        <v>238</v>
      </c>
      <c r="E553" s="1">
        <v>156022.37623188406</v>
      </c>
      <c r="F553" s="1">
        <v>109248</v>
      </c>
      <c r="G553" s="25">
        <f t="shared" si="8"/>
        <v>-0.29979274358933555</v>
      </c>
    </row>
    <row r="554" spans="1:7" ht="12.75">
      <c r="A554" s="23">
        <v>836</v>
      </c>
      <c r="D554" s="11" t="s">
        <v>227</v>
      </c>
      <c r="E554" s="1">
        <v>16146.394950213935</v>
      </c>
      <c r="F554" s="1">
        <v>9600</v>
      </c>
      <c r="G554" s="25">
        <f t="shared" si="8"/>
        <v>-0.40544003602037476</v>
      </c>
    </row>
    <row r="555" spans="1:7" ht="12.75">
      <c r="A555" s="20">
        <v>840</v>
      </c>
      <c r="D555" s="11" t="s">
        <v>240</v>
      </c>
      <c r="E555" s="1">
        <v>45576.09325874516</v>
      </c>
      <c r="F555" s="1">
        <v>17815</v>
      </c>
      <c r="G555" s="25">
        <f t="shared" si="8"/>
        <v>-0.6091152460378633</v>
      </c>
    </row>
    <row r="556" spans="1:7" ht="12.75">
      <c r="A556" s="23">
        <v>841</v>
      </c>
      <c r="D556" s="11" t="s">
        <v>179</v>
      </c>
      <c r="E556" s="1">
        <v>65485.08728400532</v>
      </c>
      <c r="F556" s="1">
        <v>36988</v>
      </c>
      <c r="G556" s="25">
        <f t="shared" si="8"/>
        <v>-0.4351691120211076</v>
      </c>
    </row>
    <row r="557" spans="1:7" ht="12.75">
      <c r="A557" s="23">
        <v>842</v>
      </c>
      <c r="D557" s="11" t="s">
        <v>266</v>
      </c>
      <c r="E557" s="1">
        <v>70786.3071755684</v>
      </c>
      <c r="F557" s="1">
        <v>40998</v>
      </c>
      <c r="G557" s="25">
        <f t="shared" si="8"/>
        <v>-0.4208201891601108</v>
      </c>
    </row>
    <row r="558" spans="1:7" ht="12.75">
      <c r="A558" s="20">
        <v>845</v>
      </c>
      <c r="D558" s="11" t="s">
        <v>239</v>
      </c>
      <c r="E558" s="1">
        <v>79371.99653752573</v>
      </c>
      <c r="F558" s="1">
        <v>60059</v>
      </c>
      <c r="G558" s="25">
        <f t="shared" si="8"/>
        <v>-0.2433225492620042</v>
      </c>
    </row>
    <row r="559" spans="1:7" ht="12.75">
      <c r="A559" s="14" t="s">
        <v>630</v>
      </c>
      <c r="D559" t="s">
        <v>631</v>
      </c>
      <c r="E559" s="1">
        <v>134633.84086921767</v>
      </c>
      <c r="F559" s="1">
        <f>SUM(F560:F562)</f>
        <v>53634</v>
      </c>
      <c r="G559" s="25">
        <f t="shared" si="8"/>
        <v>-0.6016306178763802</v>
      </c>
    </row>
    <row r="560" spans="1:7" ht="12.75">
      <c r="A560" s="23">
        <v>843</v>
      </c>
      <c r="D560" s="11" t="s">
        <v>629</v>
      </c>
      <c r="E560" s="1">
        <v>2887.2608474838657</v>
      </c>
      <c r="F560" s="1">
        <v>1343</v>
      </c>
      <c r="G560" s="25">
        <f t="shared" si="8"/>
        <v>-0.5348532498647043</v>
      </c>
    </row>
    <row r="561" spans="1:7" ht="12.75">
      <c r="A561" s="20">
        <v>844</v>
      </c>
      <c r="D561" s="11" t="s">
        <v>628</v>
      </c>
      <c r="E561" s="1">
        <v>10756.886666666667</v>
      </c>
      <c r="F561" s="1">
        <v>5809</v>
      </c>
      <c r="G561" s="25">
        <f t="shared" si="8"/>
        <v>-0.4599738586071683</v>
      </c>
    </row>
    <row r="562" spans="1:7" ht="12.75">
      <c r="A562" s="20">
        <v>846</v>
      </c>
      <c r="D562" s="11" t="s">
        <v>627</v>
      </c>
      <c r="E562" s="1">
        <v>120989.69335506714</v>
      </c>
      <c r="F562" s="1">
        <v>46482</v>
      </c>
      <c r="G562" s="25">
        <f t="shared" si="8"/>
        <v>-0.6158185155194188</v>
      </c>
    </row>
    <row r="563" spans="2:7" ht="12.75">
      <c r="B563" t="s">
        <v>606</v>
      </c>
      <c r="E563" s="1">
        <v>291804.8152246582</v>
      </c>
      <c r="F563" s="1">
        <f>SUM(F564:F568)</f>
        <v>277775</v>
      </c>
      <c r="G563" s="25">
        <f t="shared" si="8"/>
        <v>-0.048079450689861754</v>
      </c>
    </row>
    <row r="564" spans="1:7" ht="12.75">
      <c r="A564" s="20">
        <v>850</v>
      </c>
      <c r="D564" s="11" t="s">
        <v>231</v>
      </c>
      <c r="E564" s="1">
        <v>77648.47208121828</v>
      </c>
      <c r="F564" s="1">
        <v>88634</v>
      </c>
      <c r="G564" s="25">
        <f t="shared" si="8"/>
        <v>0.14147770876020774</v>
      </c>
    </row>
    <row r="565" spans="1:7" ht="12.75">
      <c r="A565" s="20">
        <v>851</v>
      </c>
      <c r="D565" s="11" t="s">
        <v>204</v>
      </c>
      <c r="E565" s="1">
        <v>35402.8801843318</v>
      </c>
      <c r="F565" s="1">
        <v>29615</v>
      </c>
      <c r="G565" s="25">
        <f t="shared" si="8"/>
        <v>-0.163486138816845</v>
      </c>
    </row>
    <row r="566" spans="1:7" ht="12.75">
      <c r="A566" s="20">
        <v>853</v>
      </c>
      <c r="D566" s="11" t="s">
        <v>262</v>
      </c>
      <c r="E566" s="1">
        <v>91693.8962571828</v>
      </c>
      <c r="F566" s="1">
        <v>68189</v>
      </c>
      <c r="G566" s="25">
        <f t="shared" si="8"/>
        <v>-0.25634090399274045</v>
      </c>
    </row>
    <row r="567" spans="1:7" ht="12.75">
      <c r="A567" s="23">
        <v>854</v>
      </c>
      <c r="D567" s="11" t="s">
        <v>165</v>
      </c>
      <c r="E567" s="1">
        <v>48616.33149080529</v>
      </c>
      <c r="F567" s="1">
        <v>49268</v>
      </c>
      <c r="G567" s="25">
        <f t="shared" si="8"/>
        <v>0.013404312691054366</v>
      </c>
    </row>
    <row r="568" spans="1:7" ht="12.75">
      <c r="A568" s="14" t="s">
        <v>625</v>
      </c>
      <c r="D568" t="s">
        <v>626</v>
      </c>
      <c r="E568" s="1">
        <v>38443.23521112004</v>
      </c>
      <c r="F568" s="1">
        <f>SUM(F569:F570)</f>
        <v>42069</v>
      </c>
      <c r="G568" s="25">
        <f t="shared" si="8"/>
        <v>0.09431476744785461</v>
      </c>
    </row>
    <row r="569" spans="1:7" ht="12.75">
      <c r="A569" s="20">
        <v>852</v>
      </c>
      <c r="D569" s="11" t="s">
        <v>624</v>
      </c>
      <c r="E569" s="1">
        <v>2870.5584415584412</v>
      </c>
      <c r="F569" s="1">
        <v>1220</v>
      </c>
      <c r="G569" s="25">
        <f t="shared" si="8"/>
        <v>-0.574995588893966</v>
      </c>
    </row>
    <row r="570" spans="1:7" ht="12.75">
      <c r="A570" s="20">
        <v>855</v>
      </c>
      <c r="D570" s="11" t="s">
        <v>623</v>
      </c>
      <c r="E570" s="1">
        <v>35572.6767695616</v>
      </c>
      <c r="F570" s="1">
        <v>40849</v>
      </c>
      <c r="G570" s="25">
        <f t="shared" si="8"/>
        <v>0.14832516722365915</v>
      </c>
    </row>
    <row r="571" spans="2:7" ht="12.75">
      <c r="B571" t="s">
        <v>607</v>
      </c>
      <c r="E571" s="1">
        <v>316524.89527877397</v>
      </c>
      <c r="F571" s="1">
        <f>SUM(F572:F575)</f>
        <v>259330</v>
      </c>
      <c r="G571" s="25">
        <f t="shared" si="8"/>
        <v>-0.18069635637475065</v>
      </c>
    </row>
    <row r="572" spans="1:7" ht="12.75">
      <c r="A572" s="20">
        <v>860</v>
      </c>
      <c r="D572" s="11" t="s">
        <v>247</v>
      </c>
      <c r="E572" s="1">
        <v>52147.30695187165</v>
      </c>
      <c r="F572" s="1">
        <v>42505</v>
      </c>
      <c r="G572" s="25">
        <f t="shared" si="8"/>
        <v>-0.1849051756550119</v>
      </c>
    </row>
    <row r="573" spans="1:7" ht="12.75">
      <c r="A573" s="20">
        <v>861</v>
      </c>
      <c r="D573" s="11" t="s">
        <v>250</v>
      </c>
      <c r="E573" s="1">
        <v>147693.92909379967</v>
      </c>
      <c r="F573" s="1">
        <v>99330</v>
      </c>
      <c r="G573" s="25">
        <f t="shared" si="8"/>
        <v>-0.3274605082994575</v>
      </c>
    </row>
    <row r="574" spans="1:7" ht="12.75">
      <c r="A574" s="23">
        <v>862</v>
      </c>
      <c r="D574" s="11" t="s">
        <v>248</v>
      </c>
      <c r="E574" s="1">
        <v>56163.25</v>
      </c>
      <c r="F574" s="1">
        <v>73468</v>
      </c>
      <c r="G574" s="25">
        <f t="shared" si="8"/>
        <v>0.30811518208080907</v>
      </c>
    </row>
    <row r="575" spans="1:7" ht="12.75">
      <c r="A575" s="20">
        <v>863</v>
      </c>
      <c r="D575" s="11" t="s">
        <v>249</v>
      </c>
      <c r="E575" s="1">
        <v>60520.40923310266</v>
      </c>
      <c r="F575" s="1">
        <v>44027</v>
      </c>
      <c r="G575" s="25">
        <f t="shared" si="8"/>
        <v>-0.27252639964108694</v>
      </c>
    </row>
    <row r="576" spans="2:7" ht="12.75">
      <c r="B576" t="s">
        <v>608</v>
      </c>
      <c r="E576" s="1">
        <v>5074101.838510692</v>
      </c>
      <c r="F576" s="1">
        <f>SUM(F577:F596)</f>
        <v>4949002</v>
      </c>
      <c r="G576" s="25">
        <f t="shared" si="8"/>
        <v>-0.024654577793694888</v>
      </c>
    </row>
    <row r="577" spans="1:7" ht="12.75">
      <c r="A577" s="23">
        <v>770</v>
      </c>
      <c r="D577" s="11" t="s">
        <v>554</v>
      </c>
      <c r="E577" s="1">
        <v>1070676.060131748</v>
      </c>
      <c r="F577" s="1">
        <v>1309284</v>
      </c>
      <c r="G577" s="25">
        <f t="shared" si="8"/>
        <v>0.22285726631348332</v>
      </c>
    </row>
    <row r="578" spans="1:7" ht="12.75">
      <c r="A578" s="23">
        <v>864</v>
      </c>
      <c r="D578" s="11" t="s">
        <v>272</v>
      </c>
      <c r="E578" s="1">
        <v>79373.80394040502</v>
      </c>
      <c r="F578" s="1">
        <v>69429</v>
      </c>
      <c r="G578" s="25">
        <f t="shared" si="8"/>
        <v>-0.12529075648020752</v>
      </c>
    </row>
    <row r="579" spans="1:7" ht="12.75">
      <c r="A579" s="23">
        <v>865</v>
      </c>
      <c r="D579" s="11" t="s">
        <v>244</v>
      </c>
      <c r="E579" s="1">
        <v>165222.23581249922</v>
      </c>
      <c r="F579" s="1">
        <v>115846</v>
      </c>
      <c r="G579" s="25">
        <f t="shared" si="8"/>
        <v>-0.2988474013179033</v>
      </c>
    </row>
    <row r="580" spans="1:7" ht="12.75">
      <c r="A580" s="20">
        <v>871</v>
      </c>
      <c r="D580" s="11" t="s">
        <v>241</v>
      </c>
      <c r="E580" s="1">
        <v>122720.20481205272</v>
      </c>
      <c r="F580" s="1">
        <v>109642</v>
      </c>
      <c r="G580" s="25">
        <f t="shared" si="8"/>
        <v>-0.10656928769049992</v>
      </c>
    </row>
    <row r="581" spans="1:7" ht="12.75">
      <c r="A581" s="23">
        <v>872</v>
      </c>
      <c r="D581" s="11" t="s">
        <v>254</v>
      </c>
      <c r="E581" s="1">
        <v>77299.29111855527</v>
      </c>
      <c r="F581" s="1">
        <v>45499</v>
      </c>
      <c r="G581" s="25">
        <f t="shared" si="8"/>
        <v>-0.41139175610009937</v>
      </c>
    </row>
    <row r="582" spans="1:7" ht="12.75">
      <c r="A582" s="23">
        <v>873</v>
      </c>
      <c r="D582" s="11" t="s">
        <v>273</v>
      </c>
      <c r="E582" s="1">
        <v>32422.497747578265</v>
      </c>
      <c r="F582" s="1">
        <v>22598</v>
      </c>
      <c r="G582" s="25">
        <f t="shared" si="8"/>
        <v>-0.30301483322061723</v>
      </c>
    </row>
    <row r="583" spans="1:7" ht="12.75">
      <c r="A583" s="20">
        <v>874</v>
      </c>
      <c r="D583" s="11" t="s">
        <v>439</v>
      </c>
      <c r="E583" s="1">
        <v>878028.0803642368</v>
      </c>
      <c r="F583" s="1">
        <v>928635</v>
      </c>
      <c r="G583" s="25">
        <f t="shared" si="8"/>
        <v>0.05763701727485712</v>
      </c>
    </row>
    <row r="584" spans="1:7" ht="12.75">
      <c r="A584" s="20">
        <v>875</v>
      </c>
      <c r="D584" s="11" t="s">
        <v>549</v>
      </c>
      <c r="E584" s="1">
        <v>91170.69194216572</v>
      </c>
      <c r="F584" s="1">
        <v>50412</v>
      </c>
      <c r="G584" s="25">
        <f t="shared" si="8"/>
        <v>-0.4470591488767143</v>
      </c>
    </row>
    <row r="585" spans="1:7" ht="12.75">
      <c r="A585" s="20">
        <v>876</v>
      </c>
      <c r="D585" s="11" t="s">
        <v>536</v>
      </c>
      <c r="E585" s="1">
        <v>91742.87090314848</v>
      </c>
      <c r="F585" s="1">
        <v>93000</v>
      </c>
      <c r="G585" s="25">
        <f t="shared" si="8"/>
        <v>0.013702744251143565</v>
      </c>
    </row>
    <row r="586" spans="1:7" ht="12.75">
      <c r="A586" s="20">
        <v>880</v>
      </c>
      <c r="D586" s="11" t="s">
        <v>271</v>
      </c>
      <c r="E586" s="1">
        <v>323012.9685114515</v>
      </c>
      <c r="F586" s="1">
        <v>307259</v>
      </c>
      <c r="G586" s="25">
        <f aca="true" t="shared" si="9" ref="G586:G648">(F586-E586)/E586</f>
        <v>-0.04877193811768889</v>
      </c>
    </row>
    <row r="587" spans="1:7" ht="12.75">
      <c r="A587" s="20">
        <v>881</v>
      </c>
      <c r="D587" s="11" t="s">
        <v>517</v>
      </c>
      <c r="E587" s="1">
        <v>198909.70918621856</v>
      </c>
      <c r="F587" s="1">
        <v>184158</v>
      </c>
      <c r="G587" s="25">
        <f t="shared" si="9"/>
        <v>-0.0741628412538076</v>
      </c>
    </row>
    <row r="588" spans="1:7" ht="12.75">
      <c r="A588" s="23">
        <v>883</v>
      </c>
      <c r="D588" s="11" t="s">
        <v>245</v>
      </c>
      <c r="E588" s="1">
        <v>73369.95343492986</v>
      </c>
      <c r="F588" s="1">
        <v>88806</v>
      </c>
      <c r="G588" s="25">
        <f t="shared" si="9"/>
        <v>0.21038648441776667</v>
      </c>
    </row>
    <row r="589" spans="1:7" ht="12.75">
      <c r="A589" s="20">
        <v>885</v>
      </c>
      <c r="D589" s="11" t="s">
        <v>263</v>
      </c>
      <c r="E589" s="1">
        <v>40415.87859950679</v>
      </c>
      <c r="F589" s="1">
        <v>20538</v>
      </c>
      <c r="G589" s="25">
        <f t="shared" si="9"/>
        <v>-0.49183339044742097</v>
      </c>
    </row>
    <row r="590" spans="1:7" ht="12.75">
      <c r="A590" s="23">
        <v>886</v>
      </c>
      <c r="D590" s="11" t="s">
        <v>261</v>
      </c>
      <c r="E590" s="1">
        <v>32198.902915506053</v>
      </c>
      <c r="F590" s="1">
        <v>15782</v>
      </c>
      <c r="G590" s="25">
        <f t="shared" si="9"/>
        <v>-0.5098590768320914</v>
      </c>
    </row>
    <row r="591" spans="1:7" ht="12.75">
      <c r="A591" s="20">
        <v>891</v>
      </c>
      <c r="D591" s="11" t="s">
        <v>234</v>
      </c>
      <c r="E591" s="1">
        <v>28084.916593673966</v>
      </c>
      <c r="F591" s="1">
        <v>15157</v>
      </c>
      <c r="G591" s="25">
        <f t="shared" si="9"/>
        <v>-0.4603152923938516</v>
      </c>
    </row>
    <row r="592" spans="1:7" ht="12.75">
      <c r="A592" s="20">
        <v>892</v>
      </c>
      <c r="D592" s="11" t="s">
        <v>237</v>
      </c>
      <c r="E592" s="1">
        <v>50934.374309150335</v>
      </c>
      <c r="F592" s="1">
        <v>37763</v>
      </c>
      <c r="G592" s="25">
        <f t="shared" si="9"/>
        <v>-0.25859499577251316</v>
      </c>
    </row>
    <row r="593" spans="1:7" ht="12.75">
      <c r="A593" s="20">
        <v>893</v>
      </c>
      <c r="D593" s="11" t="s">
        <v>267</v>
      </c>
      <c r="E593" s="1">
        <v>56576.65458743401</v>
      </c>
      <c r="F593" s="1">
        <v>46732</v>
      </c>
      <c r="G593" s="25">
        <f t="shared" si="9"/>
        <v>-0.17400559752468223</v>
      </c>
    </row>
    <row r="594" spans="1:7" ht="12.75">
      <c r="A594" s="20">
        <v>894</v>
      </c>
      <c r="D594" s="11" t="s">
        <v>278</v>
      </c>
      <c r="E594" s="1">
        <v>12605.466518565536</v>
      </c>
      <c r="F594" s="1">
        <v>23407</v>
      </c>
      <c r="G594" s="25">
        <f t="shared" si="9"/>
        <v>0.8568927984954615</v>
      </c>
    </row>
    <row r="595" spans="1:7" ht="12.75">
      <c r="A595" s="20">
        <v>895</v>
      </c>
      <c r="D595" s="11" t="s">
        <v>279</v>
      </c>
      <c r="E595" s="1">
        <v>89428.6498339198</v>
      </c>
      <c r="F595" s="1">
        <v>55934</v>
      </c>
      <c r="G595" s="25">
        <f t="shared" si="9"/>
        <v>-0.37454048446581223</v>
      </c>
    </row>
    <row r="596" spans="1:7" ht="12.75">
      <c r="A596" s="14" t="s">
        <v>621</v>
      </c>
      <c r="D596" t="s">
        <v>622</v>
      </c>
      <c r="E596" s="1">
        <v>1559908.6272479454</v>
      </c>
      <c r="F596" s="1">
        <f>SUM(F597:F599)</f>
        <v>1409121</v>
      </c>
      <c r="G596" s="25">
        <f t="shared" si="9"/>
        <v>-0.09666439726919845</v>
      </c>
    </row>
    <row r="597" spans="1:7" ht="12.75">
      <c r="A597" s="20">
        <v>884</v>
      </c>
      <c r="D597" s="11" t="s">
        <v>620</v>
      </c>
      <c r="E597" s="1">
        <v>2677.0948905109494</v>
      </c>
      <c r="F597" s="1">
        <v>6589</v>
      </c>
      <c r="G597" s="25">
        <f t="shared" si="9"/>
        <v>1.4612500749805046</v>
      </c>
    </row>
    <row r="598" spans="1:7" ht="12.75">
      <c r="A598" s="20">
        <v>890</v>
      </c>
      <c r="D598" s="11" t="s">
        <v>619</v>
      </c>
      <c r="E598" s="1">
        <v>4461.824817518248</v>
      </c>
      <c r="F598" s="1">
        <v>3842</v>
      </c>
      <c r="G598" s="25">
        <f t="shared" si="9"/>
        <v>-0.1389173360380846</v>
      </c>
    </row>
    <row r="599" spans="1:7" ht="12.75">
      <c r="A599" s="20">
        <v>896</v>
      </c>
      <c r="D599" s="11" t="s">
        <v>618</v>
      </c>
      <c r="E599" s="1">
        <v>1552769.7075399163</v>
      </c>
      <c r="F599" s="1">
        <v>1398690</v>
      </c>
      <c r="G599" s="25">
        <f t="shared" si="9"/>
        <v>-0.09922894991558523</v>
      </c>
    </row>
    <row r="600" spans="2:7" ht="12.75">
      <c r="B600" t="s">
        <v>592</v>
      </c>
      <c r="E600" s="1">
        <v>8020340.423760515</v>
      </c>
      <c r="F600" s="1">
        <f>F601+F602+F605+F613+F629</f>
        <v>8587346</v>
      </c>
      <c r="G600" s="25">
        <f t="shared" si="9"/>
        <v>0.07069594883525307</v>
      </c>
    </row>
    <row r="601" spans="1:7" ht="12.75">
      <c r="A601" s="10">
        <v>900</v>
      </c>
      <c r="B601" t="s">
        <v>593</v>
      </c>
      <c r="E601" s="1">
        <v>474571.42436535785</v>
      </c>
      <c r="F601" s="1">
        <v>245612</v>
      </c>
      <c r="G601" s="25">
        <f t="shared" si="9"/>
        <v>-0.4824551429145659</v>
      </c>
    </row>
    <row r="602" spans="2:7" ht="12.75">
      <c r="B602" t="s">
        <v>595</v>
      </c>
      <c r="E602" s="1">
        <v>180436.33771929826</v>
      </c>
      <c r="F602" s="1">
        <f>SUM(F603:F604)</f>
        <v>161225</v>
      </c>
      <c r="G602" s="25">
        <f t="shared" si="9"/>
        <v>-0.10647155646211912</v>
      </c>
    </row>
    <row r="603" spans="1:7" ht="12.75">
      <c r="A603" s="10">
        <v>903</v>
      </c>
      <c r="D603" s="11" t="s">
        <v>543</v>
      </c>
      <c r="E603" s="1">
        <v>109826</v>
      </c>
      <c r="F603" s="1">
        <v>124825</v>
      </c>
      <c r="G603" s="25">
        <f t="shared" si="9"/>
        <v>0.13657057527361463</v>
      </c>
    </row>
    <row r="604" spans="1:7" ht="12.75">
      <c r="A604" s="10">
        <v>904</v>
      </c>
      <c r="D604" s="11" t="s">
        <v>402</v>
      </c>
      <c r="E604" s="1">
        <v>70610.33771929824</v>
      </c>
      <c r="F604" s="1">
        <v>36400</v>
      </c>
      <c r="G604" s="25">
        <f t="shared" si="9"/>
        <v>-0.48449474714731955</v>
      </c>
    </row>
    <row r="605" spans="2:7" ht="12.75">
      <c r="B605" t="s">
        <v>594</v>
      </c>
      <c r="E605" s="1">
        <v>3664212.362877016</v>
      </c>
      <c r="F605" s="1">
        <f>SUM(F606:F608)</f>
        <v>4060474</v>
      </c>
      <c r="G605" s="25">
        <f t="shared" si="9"/>
        <v>0.10814374219616812</v>
      </c>
    </row>
    <row r="606" spans="1:7" ht="12.75">
      <c r="A606" s="10">
        <v>912</v>
      </c>
      <c r="B606" t="s">
        <v>64</v>
      </c>
      <c r="E606" s="1">
        <v>437702.5383013191</v>
      </c>
      <c r="F606" s="1">
        <v>511144</v>
      </c>
      <c r="G606" s="25">
        <f t="shared" si="9"/>
        <v>0.1677885213636184</v>
      </c>
    </row>
    <row r="607" spans="1:7" ht="12.75">
      <c r="A607" s="10">
        <v>913</v>
      </c>
      <c r="B607" t="s">
        <v>65</v>
      </c>
      <c r="E607" s="1">
        <v>2895103.4846363524</v>
      </c>
      <c r="F607" s="1">
        <v>3282792</v>
      </c>
      <c r="G607" s="25">
        <f t="shared" si="9"/>
        <v>0.13391179880823648</v>
      </c>
    </row>
    <row r="608" spans="2:7" ht="12.75">
      <c r="B608" t="s">
        <v>66</v>
      </c>
      <c r="E608" s="1">
        <v>331406.33993934473</v>
      </c>
      <c r="F608" s="1">
        <f>SUM(F609:F610)</f>
        <v>266538</v>
      </c>
      <c r="G608" s="25">
        <f t="shared" si="9"/>
        <v>-0.19573656904456682</v>
      </c>
    </row>
    <row r="609" spans="1:7" ht="12.75">
      <c r="A609" s="10">
        <v>914</v>
      </c>
      <c r="D609" s="11" t="s">
        <v>281</v>
      </c>
      <c r="E609" s="1">
        <v>311918.5574963917</v>
      </c>
      <c r="F609" s="1">
        <v>240587</v>
      </c>
      <c r="G609" s="25">
        <f t="shared" si="9"/>
        <v>-0.22868648171796213</v>
      </c>
    </row>
    <row r="610" spans="1:7" ht="12.75">
      <c r="A610" s="14" t="s">
        <v>611</v>
      </c>
      <c r="D610" t="s">
        <v>612</v>
      </c>
      <c r="E610" s="1">
        <v>19487.782442953023</v>
      </c>
      <c r="F610" s="1">
        <f>SUM(F611:F612)</f>
        <v>25951</v>
      </c>
      <c r="G610" s="25">
        <f t="shared" si="9"/>
        <v>0.33165484969707987</v>
      </c>
    </row>
    <row r="611" spans="1:7" ht="12.75">
      <c r="A611" s="13">
        <v>911</v>
      </c>
      <c r="D611" s="11" t="s">
        <v>613</v>
      </c>
      <c r="E611" s="1">
        <v>11524.292510067115</v>
      </c>
      <c r="F611" s="1">
        <v>5630</v>
      </c>
      <c r="G611" s="25">
        <f t="shared" si="9"/>
        <v>-0.5114667564119985</v>
      </c>
    </row>
    <row r="612" spans="1:7" ht="12.75">
      <c r="A612" s="10">
        <v>915</v>
      </c>
      <c r="D612" s="11" t="s">
        <v>614</v>
      </c>
      <c r="E612" s="1">
        <v>7963.4899328859065</v>
      </c>
      <c r="F612" s="1">
        <v>20321</v>
      </c>
      <c r="G612" s="25">
        <f t="shared" si="9"/>
        <v>1.5517706647788565</v>
      </c>
    </row>
    <row r="613" spans="2:7" ht="12.75">
      <c r="B613" t="s">
        <v>596</v>
      </c>
      <c r="E613" s="1">
        <v>522002.9260977331</v>
      </c>
      <c r="F613" s="1">
        <f>F614+F622</f>
        <v>432908</v>
      </c>
      <c r="G613" s="25">
        <f t="shared" si="9"/>
        <v>-0.1706789783033747</v>
      </c>
    </row>
    <row r="614" spans="2:7" ht="12.75">
      <c r="B614" t="s">
        <v>67</v>
      </c>
      <c r="E614" s="1">
        <v>205351.73499850032</v>
      </c>
      <c r="F614" s="1">
        <f>SUM(F615:F621)</f>
        <v>183314</v>
      </c>
      <c r="G614" s="25">
        <f t="shared" si="9"/>
        <v>-0.10731701389647993</v>
      </c>
    </row>
    <row r="615" spans="1:7" ht="12.75">
      <c r="A615" s="10">
        <v>920</v>
      </c>
      <c r="D615" s="11" t="s">
        <v>109</v>
      </c>
      <c r="E615" s="1">
        <v>46427.808441558445</v>
      </c>
      <c r="F615" s="1">
        <v>49762</v>
      </c>
      <c r="G615" s="25">
        <f t="shared" si="9"/>
        <v>0.07181453681231816</v>
      </c>
    </row>
    <row r="616" spans="1:7" ht="12.75">
      <c r="A616" s="10">
        <v>923</v>
      </c>
      <c r="D616" s="11" t="s">
        <v>285</v>
      </c>
      <c r="E616" s="1">
        <v>33259</v>
      </c>
      <c r="F616" s="1">
        <v>10068</v>
      </c>
      <c r="G616" s="25">
        <f t="shared" si="9"/>
        <v>-0.6972849454283051</v>
      </c>
    </row>
    <row r="617" spans="1:7" ht="12.75">
      <c r="A617" s="10">
        <v>924</v>
      </c>
      <c r="D617" s="11" t="s">
        <v>283</v>
      </c>
      <c r="E617" s="1">
        <v>37573</v>
      </c>
      <c r="F617" s="1">
        <v>48331</v>
      </c>
      <c r="G617" s="25">
        <f t="shared" si="9"/>
        <v>0.2863226252894366</v>
      </c>
    </row>
    <row r="618" spans="1:7" ht="12.75">
      <c r="A618" s="10">
        <v>926</v>
      </c>
      <c r="D618" s="11" t="s">
        <v>284</v>
      </c>
      <c r="E618" s="1">
        <v>18985.522366522368</v>
      </c>
      <c r="F618" s="1">
        <v>10498</v>
      </c>
      <c r="G618" s="25">
        <f t="shared" si="9"/>
        <v>-0.4470523487670069</v>
      </c>
    </row>
    <row r="619" spans="1:7" ht="12.75">
      <c r="A619" s="10">
        <v>930</v>
      </c>
      <c r="D619" s="11" t="s">
        <v>168</v>
      </c>
      <c r="E619" s="1">
        <v>26921.888289304123</v>
      </c>
      <c r="F619" s="1">
        <v>23570</v>
      </c>
      <c r="G619" s="25">
        <f t="shared" si="9"/>
        <v>-0.12450420465624636</v>
      </c>
    </row>
    <row r="620" spans="1:7" ht="12.75">
      <c r="A620" s="10">
        <v>931</v>
      </c>
      <c r="D620" s="11" t="s">
        <v>167</v>
      </c>
      <c r="E620" s="1">
        <v>37352.88403298351</v>
      </c>
      <c r="F620" s="1">
        <v>35475</v>
      </c>
      <c r="G620" s="25">
        <f t="shared" si="9"/>
        <v>-0.050274137636207424</v>
      </c>
    </row>
    <row r="621" spans="1:7" ht="12.75">
      <c r="A621" s="10">
        <v>933</v>
      </c>
      <c r="D621" s="11" t="s">
        <v>455</v>
      </c>
      <c r="E621" s="1">
        <v>4831.631868131868</v>
      </c>
      <c r="F621" s="1">
        <v>5610</v>
      </c>
      <c r="G621" s="25">
        <f t="shared" si="9"/>
        <v>0.1610983934852398</v>
      </c>
    </row>
    <row r="622" spans="2:7" ht="12.75">
      <c r="B622" t="s">
        <v>68</v>
      </c>
      <c r="E622" s="1">
        <v>316651.19109923276</v>
      </c>
      <c r="F622" s="1">
        <f>SUM(F623:F626)</f>
        <v>249594</v>
      </c>
      <c r="G622" s="25">
        <f t="shared" si="9"/>
        <v>-0.21176990007979554</v>
      </c>
    </row>
    <row r="623" spans="1:7" ht="12.75">
      <c r="A623" s="10">
        <v>935</v>
      </c>
      <c r="D623" s="11" t="s">
        <v>282</v>
      </c>
      <c r="E623" s="1">
        <v>46559</v>
      </c>
      <c r="F623" s="1">
        <v>62422</v>
      </c>
      <c r="G623" s="25">
        <f t="shared" si="9"/>
        <v>0.34070748942202367</v>
      </c>
    </row>
    <row r="624" spans="1:7" ht="12.75">
      <c r="A624" s="10">
        <v>936</v>
      </c>
      <c r="D624" s="11" t="s">
        <v>291</v>
      </c>
      <c r="E624" s="1">
        <v>206454.4659384543</v>
      </c>
      <c r="F624" s="1">
        <v>126575</v>
      </c>
      <c r="G624" s="25">
        <f t="shared" si="9"/>
        <v>-0.38691081626815954</v>
      </c>
    </row>
    <row r="625" spans="1:7" ht="12.75">
      <c r="A625" s="10">
        <v>941</v>
      </c>
      <c r="D625" s="11" t="s">
        <v>440</v>
      </c>
      <c r="E625" s="1">
        <v>40775.58787420713</v>
      </c>
      <c r="F625" s="1">
        <v>39947</v>
      </c>
      <c r="G625" s="25">
        <f t="shared" si="9"/>
        <v>-0.020320684934410423</v>
      </c>
    </row>
    <row r="626" spans="1:7" ht="12.75">
      <c r="A626" s="14" t="s">
        <v>610</v>
      </c>
      <c r="D626" t="s">
        <v>615</v>
      </c>
      <c r="E626" s="1">
        <v>22862.137286571295</v>
      </c>
      <c r="F626" s="1">
        <f>SUM(F627:F628)</f>
        <v>20650</v>
      </c>
      <c r="G626" s="25">
        <f t="shared" si="9"/>
        <v>-0.09675986364890977</v>
      </c>
    </row>
    <row r="627" spans="1:7" ht="12.75">
      <c r="A627" s="10">
        <v>934</v>
      </c>
      <c r="D627" s="11" t="s">
        <v>616</v>
      </c>
      <c r="E627" s="1">
        <v>6167</v>
      </c>
      <c r="F627" s="1">
        <v>5078</v>
      </c>
      <c r="G627" s="25">
        <f t="shared" si="9"/>
        <v>-0.17658504945678613</v>
      </c>
    </row>
    <row r="628" spans="1:7" ht="12.75">
      <c r="A628" s="10">
        <v>942</v>
      </c>
      <c r="D628" s="11" t="s">
        <v>617</v>
      </c>
      <c r="E628" s="1">
        <v>16695.137286571295</v>
      </c>
      <c r="F628" s="1">
        <v>15572</v>
      </c>
      <c r="G628" s="25">
        <f t="shared" si="9"/>
        <v>-0.06727331840958793</v>
      </c>
    </row>
    <row r="629" spans="2:7" ht="12.75">
      <c r="B629" t="s">
        <v>421</v>
      </c>
      <c r="E629" s="1">
        <v>3179117.3727011094</v>
      </c>
      <c r="F629" s="1">
        <f>F630+F635</f>
        <v>3687127</v>
      </c>
      <c r="G629" s="25">
        <f t="shared" si="9"/>
        <v>0.15979580737129712</v>
      </c>
    </row>
    <row r="630" spans="2:7" ht="12.75">
      <c r="B630" t="s">
        <v>69</v>
      </c>
      <c r="E630" s="1">
        <v>2387286.835964687</v>
      </c>
      <c r="F630" s="1">
        <f>SUM(F631:F634)</f>
        <v>2833924</v>
      </c>
      <c r="G630" s="25">
        <f t="shared" si="9"/>
        <v>0.18708986172364564</v>
      </c>
    </row>
    <row r="631" spans="1:7" ht="12.75">
      <c r="A631" s="10">
        <v>961</v>
      </c>
      <c r="D631" s="11" t="s">
        <v>147</v>
      </c>
      <c r="E631" s="1">
        <v>339934.00499679445</v>
      </c>
      <c r="F631" s="1">
        <v>367783</v>
      </c>
      <c r="G631" s="25">
        <f t="shared" si="9"/>
        <v>0.08192471066102423</v>
      </c>
    </row>
    <row r="632" spans="1:7" ht="12.75">
      <c r="A632" s="10">
        <v>962</v>
      </c>
      <c r="D632" s="11" t="s">
        <v>148</v>
      </c>
      <c r="E632" s="1">
        <v>1550925.844377687</v>
      </c>
      <c r="F632" s="1">
        <v>1992520</v>
      </c>
      <c r="G632" s="25">
        <f t="shared" si="9"/>
        <v>0.2847293809843654</v>
      </c>
    </row>
    <row r="633" spans="1:7" ht="12.75">
      <c r="A633" s="10">
        <v>963</v>
      </c>
      <c r="D633" s="11" t="s">
        <v>276</v>
      </c>
      <c r="E633" s="1">
        <v>101027.32543422632</v>
      </c>
      <c r="F633" s="1">
        <v>55586</v>
      </c>
      <c r="G633" s="25">
        <f t="shared" si="9"/>
        <v>-0.44979242238587047</v>
      </c>
    </row>
    <row r="634" spans="1:7" ht="12.75">
      <c r="A634" s="10">
        <v>964</v>
      </c>
      <c r="D634" s="11" t="s">
        <v>124</v>
      </c>
      <c r="E634" s="1">
        <v>395399.6611559793</v>
      </c>
      <c r="F634" s="1">
        <v>418035</v>
      </c>
      <c r="G634" s="25">
        <f t="shared" si="9"/>
        <v>0.057246733034228295</v>
      </c>
    </row>
    <row r="635" spans="2:7" ht="12.75">
      <c r="B635" t="s">
        <v>70</v>
      </c>
      <c r="E635" s="1">
        <v>791830.5367364225</v>
      </c>
      <c r="F635" s="1">
        <f>SUM(F636:F642)</f>
        <v>853203</v>
      </c>
      <c r="G635" s="25">
        <f t="shared" si="9"/>
        <v>0.07750706801044562</v>
      </c>
    </row>
    <row r="636" spans="1:7" ht="12.75">
      <c r="A636" s="10">
        <v>951</v>
      </c>
      <c r="D636" s="11" t="s">
        <v>287</v>
      </c>
      <c r="E636" s="1">
        <v>84026.5</v>
      </c>
      <c r="F636" s="1">
        <v>73673</v>
      </c>
      <c r="G636" s="25">
        <f t="shared" si="9"/>
        <v>-0.12321708032584959</v>
      </c>
    </row>
    <row r="637" spans="1:7" ht="12.75">
      <c r="A637" s="10">
        <v>952</v>
      </c>
      <c r="D637" s="11" t="s">
        <v>169</v>
      </c>
      <c r="E637" s="1">
        <v>79437.47500335584</v>
      </c>
      <c r="F637" s="1">
        <v>60297</v>
      </c>
      <c r="G637" s="25">
        <f t="shared" si="9"/>
        <v>-0.24095019387949135</v>
      </c>
    </row>
    <row r="638" spans="1:7" ht="12.75">
      <c r="A638" s="10">
        <v>956</v>
      </c>
      <c r="D638" s="11" t="s">
        <v>286</v>
      </c>
      <c r="E638" s="1">
        <v>11962.755616419827</v>
      </c>
      <c r="F638" s="1">
        <v>10437</v>
      </c>
      <c r="G638" s="25">
        <f t="shared" si="9"/>
        <v>-0.1275421537764766</v>
      </c>
    </row>
    <row r="639" spans="1:7" ht="12.75">
      <c r="A639" s="10">
        <v>960</v>
      </c>
      <c r="D639" s="11" t="s">
        <v>288</v>
      </c>
      <c r="E639" s="1">
        <v>431338.54761904763</v>
      </c>
      <c r="F639" s="1">
        <v>524570</v>
      </c>
      <c r="G639" s="25">
        <f t="shared" si="9"/>
        <v>0.21614449461005078</v>
      </c>
    </row>
    <row r="640" spans="1:7" ht="12.75">
      <c r="A640" s="10">
        <v>965</v>
      </c>
      <c r="D640" s="11" t="s">
        <v>251</v>
      </c>
      <c r="E640" s="1">
        <v>23535.28628075587</v>
      </c>
      <c r="F640" s="1">
        <v>19394</v>
      </c>
      <c r="G640" s="25">
        <f t="shared" si="9"/>
        <v>-0.175960735355154</v>
      </c>
    </row>
    <row r="641" spans="1:7" ht="12.75">
      <c r="A641" s="10">
        <v>972</v>
      </c>
      <c r="D641" s="11" t="s">
        <v>290</v>
      </c>
      <c r="E641" s="1">
        <v>85993.16161616161</v>
      </c>
      <c r="F641" s="1">
        <v>88457</v>
      </c>
      <c r="G641" s="25">
        <f t="shared" si="9"/>
        <v>0.028651561793203488</v>
      </c>
    </row>
    <row r="642" spans="1:7" ht="12.75">
      <c r="A642" s="14" t="s">
        <v>609</v>
      </c>
      <c r="D642" t="s">
        <v>4</v>
      </c>
      <c r="E642" s="1">
        <v>75536.8106006817</v>
      </c>
      <c r="F642" s="1">
        <f>SUM(F643:F646)</f>
        <v>76375</v>
      </c>
      <c r="G642" s="25">
        <f t="shared" si="9"/>
        <v>0.011096436196509726</v>
      </c>
    </row>
    <row r="643" spans="1:7" ht="12.75">
      <c r="A643" s="10">
        <v>950</v>
      </c>
      <c r="D643" s="11" t="s">
        <v>417</v>
      </c>
      <c r="E643" s="1">
        <v>8074.103773584906</v>
      </c>
      <c r="F643" s="1">
        <v>6107</v>
      </c>
      <c r="G643" s="25">
        <f t="shared" si="9"/>
        <v>-0.24363122257859102</v>
      </c>
    </row>
    <row r="644" spans="1:7" ht="12.75">
      <c r="A644" s="10">
        <v>973</v>
      </c>
      <c r="D644" s="11" t="s">
        <v>418</v>
      </c>
      <c r="E644" s="1">
        <v>6279.858490566037</v>
      </c>
      <c r="F644" s="1">
        <v>4106</v>
      </c>
      <c r="G644" s="25">
        <f t="shared" si="9"/>
        <v>-0.3461636108252649</v>
      </c>
    </row>
    <row r="645" spans="1:7" ht="12.75">
      <c r="A645" s="10">
        <v>974</v>
      </c>
      <c r="D645" s="11" t="s">
        <v>419</v>
      </c>
      <c r="E645" s="1">
        <v>1794.2452830188681</v>
      </c>
      <c r="F645" s="1">
        <v>5163</v>
      </c>
      <c r="G645" s="25">
        <f t="shared" si="9"/>
        <v>1.8775329933224667</v>
      </c>
    </row>
    <row r="646" spans="1:7" ht="12.75">
      <c r="A646" s="10">
        <v>975</v>
      </c>
      <c r="D646" s="11" t="s">
        <v>420</v>
      </c>
      <c r="E646" s="1">
        <v>59388.60305351188</v>
      </c>
      <c r="F646" s="1">
        <v>60999</v>
      </c>
      <c r="G646" s="25">
        <f t="shared" si="9"/>
        <v>0.027116262442426552</v>
      </c>
    </row>
    <row r="647" ht="12.75">
      <c r="G647" s="25"/>
    </row>
    <row r="648" spans="1:7" ht="12.75">
      <c r="A648" s="2"/>
      <c r="B648" s="9" t="s">
        <v>301</v>
      </c>
      <c r="E648" s="1">
        <v>999951</v>
      </c>
      <c r="F648" s="1">
        <f>1075082+5541</f>
        <v>1080623</v>
      </c>
      <c r="G648" s="25">
        <f t="shared" si="9"/>
        <v>0.08067595312170296</v>
      </c>
    </row>
  </sheetData>
  <mergeCells count="8">
    <mergeCell ref="A3:G3"/>
    <mergeCell ref="A4:G4"/>
    <mergeCell ref="A2:G2"/>
    <mergeCell ref="A5:G5"/>
    <mergeCell ref="A7:E7"/>
    <mergeCell ref="G7:G8"/>
    <mergeCell ref="A8:D8"/>
    <mergeCell ref="A6:G6"/>
  </mergeCells>
  <printOptions gridLines="1" horizontalCentered="1"/>
  <pageMargins left="0.25" right="0.25" top="1" bottom="0.5" header="0.5" footer="0.5"/>
  <pageSetup horizontalDpi="300" verticalDpi="300" orientation="portrait" scale="85" r:id="rId1"/>
  <headerFooter alignWithMargins="0">
    <oddHeader>&amp;C&amp;"Arial,Bold"Table 9. 1990 Census Redistributed Occupation Data Compared to Census 2000 Occupation Data,
Using the Census 2000 Occupation Classification&amp;R&amp;P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Scopp</dc:creator>
  <cp:keywords/>
  <dc:description/>
  <cp:lastModifiedBy>Bureau of the Census</cp:lastModifiedBy>
  <cp:lastPrinted>2004-01-30T20:59:50Z</cp:lastPrinted>
  <dcterms:created xsi:type="dcterms:W3CDTF">2003-10-07T20:21:23Z</dcterms:created>
  <dcterms:modified xsi:type="dcterms:W3CDTF">2004-01-30T20:59:52Z</dcterms:modified>
  <cp:category/>
  <cp:version/>
  <cp:contentType/>
  <cp:contentStatus/>
</cp:coreProperties>
</file>